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3620" activeTab="0"/>
  </bookViews>
  <sheets>
    <sheet name="23.06.2020" sheetId="1" r:id="rId1"/>
  </sheets>
  <definedNames>
    <definedName name="_xlnm.Print_Titles" localSheetId="0">'23.06.2020'!$A:$B</definedName>
  </definedNames>
  <calcPr fullCalcOnLoad="1"/>
</workbook>
</file>

<file path=xl/sharedStrings.xml><?xml version="1.0" encoding="utf-8"?>
<sst xmlns="http://schemas.openxmlformats.org/spreadsheetml/2006/main" count="76" uniqueCount="64">
  <si>
    <t>Nr. norme primari</t>
  </si>
  <si>
    <t>Nr. norme spec.</t>
  </si>
  <si>
    <t>Nr. medici primari</t>
  </si>
  <si>
    <t xml:space="preserve">Nr. medici spec </t>
  </si>
  <si>
    <t>Nr. Norme</t>
  </si>
  <si>
    <t>Nr. medici</t>
  </si>
  <si>
    <t>Specialitate</t>
  </si>
  <si>
    <t>TOTAL</t>
  </si>
  <si>
    <t>Alergologie şi imunologie clinică</t>
  </si>
  <si>
    <t>Anestezie şi terapie intensivă</t>
  </si>
  <si>
    <t>Boli infecţioase</t>
  </si>
  <si>
    <t>Cardiologie pediatrică</t>
  </si>
  <si>
    <t>Chirurgie cardiovasculară</t>
  </si>
  <si>
    <t>Chirurgie orală şi maxilo-facială</t>
  </si>
  <si>
    <t>Chirurgie pediatrică</t>
  </si>
  <si>
    <t>Chirurgie plastică, estetică şi microchirurgie reconstructivă</t>
  </si>
  <si>
    <t>Chirurgie toracică</t>
  </si>
  <si>
    <t>Chirurgie vasculară</t>
  </si>
  <si>
    <t>Diabet zaharat, nutriţie şi boli metabolice</t>
  </si>
  <si>
    <t>Gastroenterologie pediatrică</t>
  </si>
  <si>
    <t>Genetică medicală</t>
  </si>
  <si>
    <t>Geriatrie şi gerontologie</t>
  </si>
  <si>
    <t>Hematologie</t>
  </si>
  <si>
    <t>Nefrologie</t>
  </si>
  <si>
    <t>Nefrologie pediatrică</t>
  </si>
  <si>
    <t>Neurochirurgie</t>
  </si>
  <si>
    <t>Oncologie medicală</t>
  </si>
  <si>
    <t>Oncologie şi hematologie pediatrică</t>
  </si>
  <si>
    <t>Otorinolaringologie</t>
  </si>
  <si>
    <t>Ortopedie şi traumatologie</t>
  </si>
  <si>
    <t>Ortopedie pediatrică</t>
  </si>
  <si>
    <t>Pneumologie pediatrică</t>
  </si>
  <si>
    <t xml:space="preserve">Cardiologie   </t>
  </si>
  <si>
    <t>Chirurgie generala</t>
  </si>
  <si>
    <t>Dermatovenerologie</t>
  </si>
  <si>
    <t>Endocrinologie</t>
  </si>
  <si>
    <t xml:space="preserve">Gastroenterologie </t>
  </si>
  <si>
    <t>Medicina interna</t>
  </si>
  <si>
    <t>Neonatologie</t>
  </si>
  <si>
    <t xml:space="preserve">Neurologie   </t>
  </si>
  <si>
    <t>Neurologie pediatrica</t>
  </si>
  <si>
    <t>Obstetrica-ginecologie</t>
  </si>
  <si>
    <t>Oftalmologie</t>
  </si>
  <si>
    <t>Pediatrie</t>
  </si>
  <si>
    <t>Planificare familiala</t>
  </si>
  <si>
    <t xml:space="preserve">Pneumologie   </t>
  </si>
  <si>
    <t xml:space="preserve">Psihiatrie   </t>
  </si>
  <si>
    <t>Psihiatrie pediatrica</t>
  </si>
  <si>
    <t>Radioterapie</t>
  </si>
  <si>
    <t>Reumatologie</t>
  </si>
  <si>
    <t>Urologie</t>
  </si>
  <si>
    <t>INGRIJIRI PALEATIVE</t>
  </si>
  <si>
    <t>TOTAL GENERAL</t>
  </si>
  <si>
    <t>Neuropsihiatrie infantila</t>
  </si>
  <si>
    <t>AMBULATORII CLINICE PRIVATE</t>
  </si>
  <si>
    <t>AMBULATORII CLINICE DE SPITAL</t>
  </si>
  <si>
    <t>Necesar număr norme</t>
  </si>
  <si>
    <t>Casa OPSNAJ</t>
  </si>
  <si>
    <t>Populație asigurată județ Iași</t>
  </si>
  <si>
    <t>Nr locuitori standard</t>
  </si>
  <si>
    <t>CASA DE ASIGURĂRI DE SĂNĂTATE IAȘI</t>
  </si>
  <si>
    <t>Nr. crt.</t>
  </si>
  <si>
    <t>TOTAL AMBULATORII CLINCIE                          2020</t>
  </si>
  <si>
    <t>CENTRALIZARE NORME CONTRACTATE CU CAS -  AMBULATORIU CLINIC  LA DATA 23.06.2020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</si>
</sst>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R_O_N_-;\-* #,##0.00\ _R_O_N_-;_-* &quot;-&quot;??\ _R_O_N_-;_-@_-"/>
    <numFmt numFmtId="165" formatCode="_-* #,##0\ _R_O_N_-;\-* #,##0\ _R_O_N_-;_-* &quot;-&quot;\ _R_O_N_-;_-@_-"/>
    <numFmt numFmtId="166" formatCode="_-* #,##0.00\ &quot;RON&quot;_-;\-* #,##0.00\ &quot;RON&quot;_-;_-* &quot;-&quot;??\ &quot;RON&quot;_-;_-@_-"/>
    <numFmt numFmtId="167" formatCode="_-* #,##0\ &quot;RON&quot;_-;\-* #,##0\ &quot;RON&quot;_-;_-* &quot;-&quot;\ &quot;RON&quot;_-;_-@_-"/>
    <numFmt numFmtId="168" formatCode="0.000"/>
    <numFmt numFmtId="169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0" fillId="0" borderId="0" xfId="55" applyFont="1" applyFill="1" applyAlignment="1">
      <alignment horizontal="left" wrapText="1"/>
      <protection/>
    </xf>
    <xf numFmtId="0" fontId="21" fillId="0" borderId="0" xfId="55" applyFont="1" applyFill="1" applyAlignment="1">
      <alignment horizontal="left" wrapText="1"/>
      <protection/>
    </xf>
    <xf numFmtId="0" fontId="20" fillId="0" borderId="10" xfId="55" applyFont="1" applyFill="1" applyBorder="1" applyAlignment="1">
      <alignment horizontal="left" wrapText="1"/>
      <protection/>
    </xf>
    <xf numFmtId="0" fontId="20" fillId="0" borderId="10" xfId="55" applyFont="1" applyFill="1" applyBorder="1" applyAlignment="1">
      <alignment horizontal="right" wrapText="1"/>
      <protection/>
    </xf>
    <xf numFmtId="168" fontId="20" fillId="0" borderId="10" xfId="55" applyNumberFormat="1" applyFont="1" applyFill="1" applyBorder="1" applyAlignment="1">
      <alignment horizontal="right" wrapText="1"/>
      <protection/>
    </xf>
    <xf numFmtId="0" fontId="21" fillId="0" borderId="10" xfId="55" applyFont="1" applyFill="1" applyBorder="1" applyAlignment="1">
      <alignment horizontal="left" wrapText="1"/>
      <protection/>
    </xf>
    <xf numFmtId="0" fontId="21" fillId="0" borderId="10" xfId="55" applyFont="1" applyFill="1" applyBorder="1" applyAlignment="1">
      <alignment horizontal="right" wrapText="1"/>
      <protection/>
    </xf>
    <xf numFmtId="0" fontId="22" fillId="0" borderId="0" xfId="55" applyFont="1" applyFill="1" applyAlignment="1">
      <alignment horizontal="left" wrapText="1"/>
      <protection/>
    </xf>
    <xf numFmtId="0" fontId="23" fillId="0" borderId="0" xfId="55" applyFont="1" applyFill="1" applyAlignment="1">
      <alignment horizontal="left" wrapText="1"/>
      <protection/>
    </xf>
    <xf numFmtId="0" fontId="19" fillId="0" borderId="11" xfId="0" applyFont="1" applyFill="1" applyBorder="1" applyAlignment="1">
      <alignment horizontal="center"/>
    </xf>
    <xf numFmtId="3" fontId="19" fillId="0" borderId="11" xfId="0" applyNumberFormat="1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 vertical="top" wrapText="1"/>
    </xf>
    <xf numFmtId="2" fontId="19" fillId="0" borderId="10" xfId="0" applyNumberFormat="1" applyFont="1" applyFill="1" applyBorder="1" applyAlignment="1">
      <alignment horizontal="center" vertical="top" wrapText="1"/>
    </xf>
    <xf numFmtId="3" fontId="18" fillId="0" borderId="10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/>
    </xf>
    <xf numFmtId="0" fontId="19" fillId="0" borderId="0" xfId="55" applyFont="1" applyFill="1" applyAlignment="1">
      <alignment horizontal="left" wrapText="1"/>
      <protection/>
    </xf>
    <xf numFmtId="0" fontId="21" fillId="0" borderId="12" xfId="55" applyFont="1" applyFill="1" applyBorder="1" applyAlignment="1">
      <alignment horizontal="left" wrapText="1"/>
      <protection/>
    </xf>
    <xf numFmtId="0" fontId="20" fillId="0" borderId="12" xfId="55" applyFont="1" applyFill="1" applyBorder="1" applyAlignment="1">
      <alignment horizontal="left" wrapText="1"/>
      <protection/>
    </xf>
    <xf numFmtId="0" fontId="21" fillId="0" borderId="13" xfId="55" applyFont="1" applyFill="1" applyBorder="1" applyAlignment="1">
      <alignment horizontal="left" wrapText="1"/>
      <protection/>
    </xf>
    <xf numFmtId="0" fontId="21" fillId="0" borderId="14" xfId="55" applyFont="1" applyFill="1" applyBorder="1" applyAlignment="1">
      <alignment horizontal="left" wrapText="1"/>
      <protection/>
    </xf>
    <xf numFmtId="0" fontId="21" fillId="0" borderId="14" xfId="55" applyFont="1" applyFill="1" applyBorder="1" applyAlignment="1">
      <alignment horizontal="right" wrapText="1"/>
      <protection/>
    </xf>
    <xf numFmtId="168" fontId="21" fillId="0" borderId="10" xfId="55" applyNumberFormat="1" applyFont="1" applyFill="1" applyBorder="1" applyAlignment="1">
      <alignment horizontal="left" wrapText="1"/>
      <protection/>
    </xf>
    <xf numFmtId="3" fontId="24" fillId="0" borderId="10" xfId="0" applyNumberFormat="1" applyFont="1" applyFill="1" applyBorder="1" applyAlignment="1">
      <alignment/>
    </xf>
    <xf numFmtId="168" fontId="21" fillId="0" borderId="10" xfId="55" applyNumberFormat="1" applyFont="1" applyFill="1" applyBorder="1" applyAlignment="1">
      <alignment horizontal="right" wrapText="1"/>
      <protection/>
    </xf>
    <xf numFmtId="168" fontId="20" fillId="0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2" fontId="21" fillId="0" borderId="14" xfId="0" applyNumberFormat="1" applyFont="1" applyFill="1" applyBorder="1" applyAlignment="1">
      <alignment wrapText="1"/>
    </xf>
    <xf numFmtId="0" fontId="21" fillId="0" borderId="14" xfId="0" applyFont="1" applyFill="1" applyBorder="1" applyAlignment="1">
      <alignment wrapText="1"/>
    </xf>
    <xf numFmtId="3" fontId="21" fillId="0" borderId="14" xfId="0" applyNumberFormat="1" applyFont="1" applyFill="1" applyBorder="1" applyAlignment="1">
      <alignment wrapText="1"/>
    </xf>
    <xf numFmtId="0" fontId="18" fillId="0" borderId="15" xfId="0" applyFont="1" applyFill="1" applyBorder="1" applyAlignment="1">
      <alignment wrapText="1"/>
    </xf>
    <xf numFmtId="0" fontId="19" fillId="0" borderId="15" xfId="0" applyFont="1" applyFill="1" applyBorder="1" applyAlignment="1">
      <alignment/>
    </xf>
    <xf numFmtId="0" fontId="25" fillId="0" borderId="0" xfId="55" applyFont="1" applyFill="1" applyAlignment="1">
      <alignment horizontal="center" wrapText="1"/>
      <protection/>
    </xf>
    <xf numFmtId="0" fontId="20" fillId="0" borderId="0" xfId="0" applyFont="1" applyFill="1" applyAlignment="1">
      <alignment wrapText="1"/>
    </xf>
    <xf numFmtId="0" fontId="19" fillId="0" borderId="16" xfId="0" applyFont="1" applyFill="1" applyBorder="1" applyAlignment="1">
      <alignment wrapText="1"/>
    </xf>
    <xf numFmtId="0" fontId="19" fillId="0" borderId="15" xfId="0" applyFont="1" applyFill="1" applyBorder="1" applyAlignment="1">
      <alignment wrapText="1"/>
    </xf>
    <xf numFmtId="0" fontId="18" fillId="0" borderId="15" xfId="0" applyFont="1" applyFill="1" applyBorder="1" applyAlignment="1">
      <alignment wrapText="1"/>
    </xf>
    <xf numFmtId="0" fontId="19" fillId="0" borderId="17" xfId="0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168" fontId="20" fillId="0" borderId="0" xfId="0" applyNumberFormat="1" applyFont="1" applyFill="1" applyAlignment="1">
      <alignment wrapText="1"/>
    </xf>
    <xf numFmtId="4" fontId="20" fillId="0" borderId="0" xfId="0" applyNumberFormat="1" applyFont="1" applyFill="1" applyAlignment="1">
      <alignment wrapText="1"/>
    </xf>
    <xf numFmtId="0" fontId="25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168" fontId="20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0" fillId="0" borderId="18" xfId="55" applyFont="1" applyFill="1" applyBorder="1" applyAlignment="1">
      <alignment wrapText="1"/>
      <protection/>
    </xf>
    <xf numFmtId="0" fontId="20" fillId="0" borderId="11" xfId="55" applyFont="1" applyFill="1" applyBorder="1" applyAlignment="1">
      <alignment wrapText="1"/>
      <protection/>
    </xf>
    <xf numFmtId="0" fontId="21" fillId="0" borderId="11" xfId="55" applyFont="1" applyFill="1" applyBorder="1" applyAlignment="1">
      <alignment horizontal="center" wrapText="1"/>
      <protection/>
    </xf>
    <xf numFmtId="0" fontId="21" fillId="0" borderId="11" xfId="0" applyFont="1" applyFill="1" applyBorder="1" applyAlignment="1">
      <alignment horizontal="center" wrapText="1"/>
    </xf>
    <xf numFmtId="0" fontId="21" fillId="0" borderId="19" xfId="0" applyFont="1" applyFill="1" applyBorder="1" applyAlignment="1">
      <alignment horizontal="center" wrapText="1"/>
    </xf>
    <xf numFmtId="4" fontId="21" fillId="0" borderId="10" xfId="55" applyNumberFormat="1" applyFont="1" applyFill="1" applyBorder="1" applyAlignment="1">
      <alignment horizontal="left" wrapText="1"/>
      <protection/>
    </xf>
    <xf numFmtId="4" fontId="20" fillId="0" borderId="10" xfId="0" applyNumberFormat="1" applyFont="1" applyFill="1" applyBorder="1" applyAlignment="1">
      <alignment wrapText="1"/>
    </xf>
    <xf numFmtId="4" fontId="21" fillId="0" borderId="14" xfId="55" applyNumberFormat="1" applyFont="1" applyFill="1" applyBorder="1" applyAlignment="1">
      <alignment horizontal="right" wrapText="1"/>
      <protection/>
    </xf>
    <xf numFmtId="0" fontId="20" fillId="0" borderId="0" xfId="55" applyFont="1" applyFill="1" applyAlignment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2"/>
  <sheetViews>
    <sheetView tabSelected="1" zoomScalePageLayoutView="0" workbookViewId="0" topLeftCell="A1">
      <selection activeCell="AC15" sqref="AC15"/>
    </sheetView>
  </sheetViews>
  <sheetFormatPr defaultColWidth="9.140625" defaultRowHeight="12.75"/>
  <cols>
    <col min="1" max="1" width="4.28125" style="33" customWidth="1"/>
    <col min="2" max="2" width="20.421875" style="33" customWidth="1"/>
    <col min="3" max="3" width="7.140625" style="33" customWidth="1"/>
    <col min="4" max="4" width="8.00390625" style="33" customWidth="1"/>
    <col min="5" max="5" width="7.421875" style="33" customWidth="1"/>
    <col min="6" max="6" width="7.57421875" style="33" customWidth="1"/>
    <col min="7" max="7" width="6.421875" style="33" bestFit="1" customWidth="1"/>
    <col min="8" max="8" width="6.57421875" style="33" customWidth="1"/>
    <col min="9" max="9" width="7.8515625" style="39" customWidth="1"/>
    <col min="10" max="10" width="7.00390625" style="39" customWidth="1"/>
    <col min="11" max="11" width="7.421875" style="33" customWidth="1"/>
    <col min="12" max="12" width="6.8515625" style="33" customWidth="1"/>
    <col min="13" max="13" width="7.28125" style="33" customWidth="1"/>
    <col min="14" max="14" width="7.00390625" style="33" customWidth="1"/>
    <col min="15" max="15" width="7.7109375" style="33" customWidth="1"/>
    <col min="16" max="16" width="7.421875" style="33" customWidth="1"/>
    <col min="17" max="17" width="7.00390625" style="33" customWidth="1"/>
    <col min="18" max="18" width="7.28125" style="33" customWidth="1"/>
    <col min="19" max="19" width="7.140625" style="40" customWidth="1"/>
    <col min="20" max="20" width="7.00390625" style="33" customWidth="1"/>
    <col min="21" max="21" width="7.8515625" style="33" customWidth="1"/>
    <col min="22" max="23" width="9.140625" style="33" customWidth="1"/>
    <col min="24" max="24" width="7.7109375" style="33" customWidth="1"/>
    <col min="25" max="25" width="6.140625" style="33" customWidth="1"/>
    <col min="26" max="16384" width="9.140625" style="33" customWidth="1"/>
  </cols>
  <sheetData>
    <row r="1" spans="1:5" ht="15.75">
      <c r="A1" s="38" t="s">
        <v>60</v>
      </c>
      <c r="B1" s="38"/>
      <c r="C1" s="38"/>
      <c r="D1" s="38"/>
      <c r="E1" s="38"/>
    </row>
    <row r="5" spans="1:24" ht="21" customHeight="1">
      <c r="A5" s="32" t="s">
        <v>63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</row>
    <row r="6" spans="1:8" ht="12">
      <c r="A6" s="1"/>
      <c r="B6" s="16"/>
      <c r="C6" s="42"/>
      <c r="D6" s="42"/>
      <c r="E6" s="42"/>
      <c r="F6" s="42"/>
      <c r="G6" s="1"/>
      <c r="H6" s="1"/>
    </row>
    <row r="7" spans="1:12" ht="12" thickBot="1">
      <c r="A7" s="1"/>
      <c r="B7" s="2"/>
      <c r="C7" s="43"/>
      <c r="D7" s="43"/>
      <c r="E7" s="43"/>
      <c r="F7" s="43"/>
      <c r="G7" s="1"/>
      <c r="H7" s="1"/>
      <c r="J7" s="44"/>
      <c r="K7" s="45"/>
      <c r="L7" s="46"/>
    </row>
    <row r="8" spans="1:24" ht="12.75" customHeight="1">
      <c r="A8" s="47"/>
      <c r="B8" s="48"/>
      <c r="C8" s="49" t="s">
        <v>54</v>
      </c>
      <c r="D8" s="49"/>
      <c r="E8" s="49"/>
      <c r="F8" s="49"/>
      <c r="G8" s="49"/>
      <c r="H8" s="49"/>
      <c r="I8" s="50" t="s">
        <v>55</v>
      </c>
      <c r="J8" s="51"/>
      <c r="K8" s="51"/>
      <c r="L8" s="51"/>
      <c r="M8" s="50"/>
      <c r="N8" s="50"/>
      <c r="O8" s="50" t="s">
        <v>62</v>
      </c>
      <c r="P8" s="50"/>
      <c r="Q8" s="50"/>
      <c r="R8" s="50"/>
      <c r="S8" s="50"/>
      <c r="T8" s="50"/>
      <c r="U8" s="10"/>
      <c r="V8" s="11"/>
      <c r="W8" s="11"/>
      <c r="X8" s="34" t="s">
        <v>56</v>
      </c>
    </row>
    <row r="9" spans="1:24" ht="36">
      <c r="A9" s="17" t="s">
        <v>61</v>
      </c>
      <c r="B9" s="6" t="s">
        <v>6</v>
      </c>
      <c r="C9" s="6" t="s">
        <v>0</v>
      </c>
      <c r="D9" s="6" t="s">
        <v>1</v>
      </c>
      <c r="E9" s="6" t="s">
        <v>2</v>
      </c>
      <c r="F9" s="6" t="s">
        <v>3</v>
      </c>
      <c r="G9" s="6" t="s">
        <v>4</v>
      </c>
      <c r="H9" s="6" t="s">
        <v>5</v>
      </c>
      <c r="I9" s="22" t="s">
        <v>0</v>
      </c>
      <c r="J9" s="22" t="s">
        <v>1</v>
      </c>
      <c r="K9" s="6" t="s">
        <v>2</v>
      </c>
      <c r="L9" s="6" t="s">
        <v>3</v>
      </c>
      <c r="M9" s="6" t="s">
        <v>4</v>
      </c>
      <c r="N9" s="6" t="s">
        <v>5</v>
      </c>
      <c r="O9" s="22" t="s">
        <v>0</v>
      </c>
      <c r="P9" s="22" t="s">
        <v>1</v>
      </c>
      <c r="Q9" s="6" t="s">
        <v>2</v>
      </c>
      <c r="R9" s="6" t="s">
        <v>3</v>
      </c>
      <c r="S9" s="52" t="s">
        <v>4</v>
      </c>
      <c r="T9" s="6" t="s">
        <v>5</v>
      </c>
      <c r="U9" s="13" t="s">
        <v>57</v>
      </c>
      <c r="V9" s="12" t="s">
        <v>58</v>
      </c>
      <c r="W9" s="12" t="s">
        <v>59</v>
      </c>
      <c r="X9" s="30"/>
    </row>
    <row r="10" spans="1:24" ht="22.5">
      <c r="A10" s="18">
        <v>1</v>
      </c>
      <c r="B10" s="3" t="s">
        <v>8</v>
      </c>
      <c r="C10" s="4">
        <v>1</v>
      </c>
      <c r="D10" s="4">
        <v>4</v>
      </c>
      <c r="E10" s="4">
        <v>1</v>
      </c>
      <c r="F10" s="4">
        <v>5</v>
      </c>
      <c r="G10" s="4">
        <f>C10+D10</f>
        <v>5</v>
      </c>
      <c r="H10" s="4">
        <f>E10+F10</f>
        <v>6</v>
      </c>
      <c r="I10" s="5">
        <f>0.714+0.03</f>
        <v>0.744</v>
      </c>
      <c r="J10" s="5">
        <v>1.286</v>
      </c>
      <c r="K10" s="4">
        <v>4</v>
      </c>
      <c r="L10" s="4">
        <v>2</v>
      </c>
      <c r="M10" s="4">
        <f>I10+J10</f>
        <v>2.0300000000000002</v>
      </c>
      <c r="N10" s="4">
        <f>K10+L10</f>
        <v>6</v>
      </c>
      <c r="O10" s="25">
        <f aca="true" t="shared" si="0" ref="O10:T10">C10+I10</f>
        <v>1.744</v>
      </c>
      <c r="P10" s="25">
        <f t="shared" si="0"/>
        <v>5.286</v>
      </c>
      <c r="Q10" s="26">
        <f t="shared" si="0"/>
        <v>5</v>
      </c>
      <c r="R10" s="26">
        <f t="shared" si="0"/>
        <v>7</v>
      </c>
      <c r="S10" s="53">
        <f t="shared" si="0"/>
        <v>7.03</v>
      </c>
      <c r="T10" s="26">
        <f t="shared" si="0"/>
        <v>12</v>
      </c>
      <c r="U10" s="15"/>
      <c r="V10" s="23">
        <v>667949</v>
      </c>
      <c r="W10" s="14">
        <v>50000</v>
      </c>
      <c r="X10" s="31">
        <v>14</v>
      </c>
    </row>
    <row r="11" spans="1:24" ht="22.5">
      <c r="A11" s="18">
        <v>2</v>
      </c>
      <c r="B11" s="3" t="s">
        <v>9</v>
      </c>
      <c r="C11" s="4"/>
      <c r="D11" s="4"/>
      <c r="E11" s="4"/>
      <c r="F11" s="4"/>
      <c r="G11" s="4">
        <f aca="true" t="shared" si="1" ref="G11:G52">C11+D11</f>
        <v>0</v>
      </c>
      <c r="H11" s="4">
        <f aca="true" t="shared" si="2" ref="H11:H52">E11+F11</f>
        <v>0</v>
      </c>
      <c r="I11" s="5">
        <v>3.5</v>
      </c>
      <c r="J11" s="5">
        <v>2</v>
      </c>
      <c r="K11" s="4">
        <v>9</v>
      </c>
      <c r="L11" s="4">
        <v>4</v>
      </c>
      <c r="M11" s="4">
        <f aca="true" t="shared" si="3" ref="M11:M52">I11+J11</f>
        <v>5.5</v>
      </c>
      <c r="N11" s="4">
        <f aca="true" t="shared" si="4" ref="N11:N52">K11+L11</f>
        <v>13</v>
      </c>
      <c r="O11" s="25">
        <f aca="true" t="shared" si="5" ref="O11:O52">C11+I11</f>
        <v>3.5</v>
      </c>
      <c r="P11" s="25">
        <f aca="true" t="shared" si="6" ref="P11:P52">D11+J11</f>
        <v>2</v>
      </c>
      <c r="Q11" s="26">
        <f aca="true" t="shared" si="7" ref="Q11:Q52">E11+K11</f>
        <v>9</v>
      </c>
      <c r="R11" s="26">
        <f aca="true" t="shared" si="8" ref="R11:R52">F11+L11</f>
        <v>4</v>
      </c>
      <c r="S11" s="53">
        <f aca="true" t="shared" si="9" ref="S11:S53">G11+M11</f>
        <v>5.5</v>
      </c>
      <c r="T11" s="26">
        <f aca="true" t="shared" si="10" ref="T11:T53">H11+N11</f>
        <v>13</v>
      </c>
      <c r="U11" s="15"/>
      <c r="V11" s="23"/>
      <c r="W11" s="14">
        <v>50000</v>
      </c>
      <c r="X11" s="31">
        <v>14</v>
      </c>
    </row>
    <row r="12" spans="1:24" ht="12.75">
      <c r="A12" s="18">
        <v>3</v>
      </c>
      <c r="B12" s="3" t="s">
        <v>10</v>
      </c>
      <c r="C12" s="4"/>
      <c r="D12" s="4"/>
      <c r="E12" s="4"/>
      <c r="F12" s="4"/>
      <c r="G12" s="4">
        <f t="shared" si="1"/>
        <v>0</v>
      </c>
      <c r="H12" s="4">
        <f t="shared" si="2"/>
        <v>0</v>
      </c>
      <c r="I12" s="5">
        <v>8.25</v>
      </c>
      <c r="J12" s="5">
        <v>1.5</v>
      </c>
      <c r="K12" s="4">
        <v>10</v>
      </c>
      <c r="L12" s="4">
        <v>4</v>
      </c>
      <c r="M12" s="4">
        <f t="shared" si="3"/>
        <v>9.75</v>
      </c>
      <c r="N12" s="4">
        <f t="shared" si="4"/>
        <v>14</v>
      </c>
      <c r="O12" s="25">
        <f t="shared" si="5"/>
        <v>8.25</v>
      </c>
      <c r="P12" s="25">
        <f t="shared" si="6"/>
        <v>1.5</v>
      </c>
      <c r="Q12" s="26">
        <f t="shared" si="7"/>
        <v>10</v>
      </c>
      <c r="R12" s="26">
        <f t="shared" si="8"/>
        <v>4</v>
      </c>
      <c r="S12" s="53">
        <f t="shared" si="9"/>
        <v>9.75</v>
      </c>
      <c r="T12" s="26">
        <f t="shared" si="10"/>
        <v>14</v>
      </c>
      <c r="U12" s="15"/>
      <c r="V12" s="23"/>
      <c r="W12" s="14">
        <v>50000</v>
      </c>
      <c r="X12" s="31">
        <v>14</v>
      </c>
    </row>
    <row r="13" spans="1:24" ht="12.75">
      <c r="A13" s="18">
        <v>4</v>
      </c>
      <c r="B13" s="3" t="s">
        <v>32</v>
      </c>
      <c r="C13" s="4">
        <v>3.5</v>
      </c>
      <c r="D13" s="4">
        <v>12.5</v>
      </c>
      <c r="E13" s="4">
        <v>6</v>
      </c>
      <c r="F13" s="4">
        <v>20</v>
      </c>
      <c r="G13" s="4">
        <f t="shared" si="1"/>
        <v>16</v>
      </c>
      <c r="H13" s="4">
        <v>26</v>
      </c>
      <c r="I13" s="5">
        <v>6.557</v>
      </c>
      <c r="J13" s="5">
        <v>2.931</v>
      </c>
      <c r="K13" s="4">
        <v>19</v>
      </c>
      <c r="L13" s="4">
        <v>11</v>
      </c>
      <c r="M13" s="4">
        <f t="shared" si="3"/>
        <v>9.488</v>
      </c>
      <c r="N13" s="4">
        <f t="shared" si="4"/>
        <v>30</v>
      </c>
      <c r="O13" s="25">
        <f t="shared" si="5"/>
        <v>10.057</v>
      </c>
      <c r="P13" s="25">
        <f t="shared" si="6"/>
        <v>15.431000000000001</v>
      </c>
      <c r="Q13" s="26">
        <f t="shared" si="7"/>
        <v>25</v>
      </c>
      <c r="R13" s="26">
        <f t="shared" si="8"/>
        <v>31</v>
      </c>
      <c r="S13" s="53">
        <f t="shared" si="9"/>
        <v>25.488</v>
      </c>
      <c r="T13" s="26">
        <f t="shared" si="10"/>
        <v>56</v>
      </c>
      <c r="U13" s="15">
        <v>4</v>
      </c>
      <c r="V13" s="23"/>
      <c r="W13" s="14">
        <v>10000</v>
      </c>
      <c r="X13" s="35">
        <v>67</v>
      </c>
    </row>
    <row r="14" spans="1:24" ht="12.75">
      <c r="A14" s="18">
        <v>5</v>
      </c>
      <c r="B14" s="3" t="s">
        <v>11</v>
      </c>
      <c r="C14" s="4"/>
      <c r="D14" s="4"/>
      <c r="E14" s="4"/>
      <c r="F14" s="4"/>
      <c r="G14" s="4">
        <f t="shared" si="1"/>
        <v>0</v>
      </c>
      <c r="H14" s="4">
        <f t="shared" si="2"/>
        <v>0</v>
      </c>
      <c r="I14" s="5"/>
      <c r="J14" s="5"/>
      <c r="K14" s="4"/>
      <c r="L14" s="4"/>
      <c r="M14" s="4">
        <f t="shared" si="3"/>
        <v>0</v>
      </c>
      <c r="N14" s="4">
        <f t="shared" si="4"/>
        <v>0</v>
      </c>
      <c r="O14" s="25">
        <f t="shared" si="5"/>
        <v>0</v>
      </c>
      <c r="P14" s="25">
        <f t="shared" si="6"/>
        <v>0</v>
      </c>
      <c r="Q14" s="26">
        <f t="shared" si="7"/>
        <v>0</v>
      </c>
      <c r="R14" s="26">
        <f t="shared" si="8"/>
        <v>0</v>
      </c>
      <c r="S14" s="53">
        <f t="shared" si="9"/>
        <v>0</v>
      </c>
      <c r="T14" s="26">
        <f t="shared" si="10"/>
        <v>0</v>
      </c>
      <c r="U14" s="15"/>
      <c r="V14" s="23"/>
      <c r="W14" s="14">
        <v>50000</v>
      </c>
      <c r="X14" s="31">
        <v>14</v>
      </c>
    </row>
    <row r="15" spans="1:24" ht="12.75">
      <c r="A15" s="18">
        <v>6</v>
      </c>
      <c r="B15" s="3" t="s">
        <v>12</v>
      </c>
      <c r="C15" s="4"/>
      <c r="D15" s="4"/>
      <c r="E15" s="4"/>
      <c r="F15" s="4"/>
      <c r="G15" s="4">
        <f t="shared" si="1"/>
        <v>0</v>
      </c>
      <c r="H15" s="4">
        <f t="shared" si="2"/>
        <v>0</v>
      </c>
      <c r="I15" s="5"/>
      <c r="J15" s="5"/>
      <c r="K15" s="4"/>
      <c r="L15" s="4"/>
      <c r="M15" s="4">
        <f t="shared" si="3"/>
        <v>0</v>
      </c>
      <c r="N15" s="4">
        <f t="shared" si="4"/>
        <v>0</v>
      </c>
      <c r="O15" s="25">
        <f t="shared" si="5"/>
        <v>0</v>
      </c>
      <c r="P15" s="25">
        <f t="shared" si="6"/>
        <v>0</v>
      </c>
      <c r="Q15" s="26">
        <f t="shared" si="7"/>
        <v>0</v>
      </c>
      <c r="R15" s="26">
        <f t="shared" si="8"/>
        <v>0</v>
      </c>
      <c r="S15" s="53">
        <f t="shared" si="9"/>
        <v>0</v>
      </c>
      <c r="T15" s="26">
        <f t="shared" si="10"/>
        <v>0</v>
      </c>
      <c r="U15" s="15"/>
      <c r="V15" s="23"/>
      <c r="W15" s="14">
        <v>50000</v>
      </c>
      <c r="X15" s="31">
        <v>14</v>
      </c>
    </row>
    <row r="16" spans="1:24" ht="12.75">
      <c r="A16" s="18">
        <v>7</v>
      </c>
      <c r="B16" s="3" t="s">
        <v>33</v>
      </c>
      <c r="C16" s="4">
        <v>4</v>
      </c>
      <c r="D16" s="4">
        <v>2.25</v>
      </c>
      <c r="E16" s="4">
        <v>4</v>
      </c>
      <c r="F16" s="4">
        <v>4</v>
      </c>
      <c r="G16" s="4">
        <f t="shared" si="1"/>
        <v>6.25</v>
      </c>
      <c r="H16" s="4">
        <f t="shared" si="2"/>
        <v>8</v>
      </c>
      <c r="I16" s="5">
        <v>14.076</v>
      </c>
      <c r="J16" s="5">
        <v>7.631</v>
      </c>
      <c r="K16" s="4">
        <v>53</v>
      </c>
      <c r="L16" s="4">
        <v>19</v>
      </c>
      <c r="M16" s="4">
        <f t="shared" si="3"/>
        <v>21.707</v>
      </c>
      <c r="N16" s="4">
        <f t="shared" si="4"/>
        <v>72</v>
      </c>
      <c r="O16" s="25">
        <f t="shared" si="5"/>
        <v>18.076</v>
      </c>
      <c r="P16" s="25">
        <f t="shared" si="6"/>
        <v>9.881</v>
      </c>
      <c r="Q16" s="26">
        <f t="shared" si="7"/>
        <v>57</v>
      </c>
      <c r="R16" s="26">
        <f t="shared" si="8"/>
        <v>23</v>
      </c>
      <c r="S16" s="53">
        <f t="shared" si="9"/>
        <v>27.957</v>
      </c>
      <c r="T16" s="26">
        <f t="shared" si="10"/>
        <v>80</v>
      </c>
      <c r="U16" s="15">
        <v>4</v>
      </c>
      <c r="V16" s="23"/>
      <c r="W16" s="14">
        <v>10000</v>
      </c>
      <c r="X16" s="35">
        <v>67</v>
      </c>
    </row>
    <row r="17" spans="1:24" ht="22.5">
      <c r="A17" s="18">
        <v>8</v>
      </c>
      <c r="B17" s="3" t="s">
        <v>13</v>
      </c>
      <c r="C17" s="4"/>
      <c r="D17" s="4"/>
      <c r="E17" s="4"/>
      <c r="F17" s="4"/>
      <c r="G17" s="4">
        <f t="shared" si="1"/>
        <v>0</v>
      </c>
      <c r="H17" s="4">
        <f t="shared" si="2"/>
        <v>0</v>
      </c>
      <c r="I17" s="5">
        <v>3.471</v>
      </c>
      <c r="J17" s="5">
        <v>0.114</v>
      </c>
      <c r="K17" s="4">
        <v>14</v>
      </c>
      <c r="L17" s="4">
        <v>2</v>
      </c>
      <c r="M17" s="4">
        <f t="shared" si="3"/>
        <v>3.585</v>
      </c>
      <c r="N17" s="4">
        <f t="shared" si="4"/>
        <v>16</v>
      </c>
      <c r="O17" s="25">
        <f t="shared" si="5"/>
        <v>3.471</v>
      </c>
      <c r="P17" s="25">
        <f t="shared" si="6"/>
        <v>0.114</v>
      </c>
      <c r="Q17" s="26">
        <f t="shared" si="7"/>
        <v>14</v>
      </c>
      <c r="R17" s="26">
        <f t="shared" si="8"/>
        <v>2</v>
      </c>
      <c r="S17" s="53">
        <f t="shared" si="9"/>
        <v>3.585</v>
      </c>
      <c r="T17" s="26">
        <f t="shared" si="10"/>
        <v>16</v>
      </c>
      <c r="U17" s="15"/>
      <c r="V17" s="23"/>
      <c r="W17" s="14">
        <v>50000</v>
      </c>
      <c r="X17" s="31">
        <v>14</v>
      </c>
    </row>
    <row r="18" spans="1:24" ht="12.75">
      <c r="A18" s="18">
        <v>9</v>
      </c>
      <c r="B18" s="3" t="s">
        <v>14</v>
      </c>
      <c r="C18" s="4">
        <v>0</v>
      </c>
      <c r="D18" s="4">
        <v>0.75</v>
      </c>
      <c r="E18" s="4">
        <v>0</v>
      </c>
      <c r="F18" s="4">
        <v>2</v>
      </c>
      <c r="G18" s="4">
        <f t="shared" si="1"/>
        <v>0.75</v>
      </c>
      <c r="H18" s="4">
        <f t="shared" si="2"/>
        <v>2</v>
      </c>
      <c r="I18" s="5">
        <f>0.36+0.89</f>
        <v>1.25</v>
      </c>
      <c r="J18" s="5">
        <v>0.17</v>
      </c>
      <c r="K18" s="4">
        <v>13</v>
      </c>
      <c r="L18" s="4">
        <v>1</v>
      </c>
      <c r="M18" s="4">
        <f t="shared" si="3"/>
        <v>1.42</v>
      </c>
      <c r="N18" s="4">
        <f t="shared" si="4"/>
        <v>14</v>
      </c>
      <c r="O18" s="25">
        <f t="shared" si="5"/>
        <v>1.25</v>
      </c>
      <c r="P18" s="25">
        <f t="shared" si="6"/>
        <v>0.92</v>
      </c>
      <c r="Q18" s="26">
        <f t="shared" si="7"/>
        <v>13</v>
      </c>
      <c r="R18" s="26">
        <f t="shared" si="8"/>
        <v>3</v>
      </c>
      <c r="S18" s="53">
        <f t="shared" si="9"/>
        <v>2.17</v>
      </c>
      <c r="T18" s="26">
        <f t="shared" si="10"/>
        <v>16</v>
      </c>
      <c r="U18" s="15"/>
      <c r="V18" s="23"/>
      <c r="W18" s="14">
        <v>50000</v>
      </c>
      <c r="X18" s="31">
        <v>14</v>
      </c>
    </row>
    <row r="19" spans="1:24" ht="33.75">
      <c r="A19" s="18">
        <v>10</v>
      </c>
      <c r="B19" s="3" t="s">
        <v>15</v>
      </c>
      <c r="C19" s="4">
        <v>2</v>
      </c>
      <c r="D19" s="4">
        <v>0</v>
      </c>
      <c r="E19" s="4">
        <v>2</v>
      </c>
      <c r="F19" s="4">
        <v>0</v>
      </c>
      <c r="G19" s="4">
        <f t="shared" si="1"/>
        <v>2</v>
      </c>
      <c r="H19" s="4">
        <f t="shared" si="2"/>
        <v>2</v>
      </c>
      <c r="I19" s="5">
        <f>1.314+0.34</f>
        <v>1.6540000000000001</v>
      </c>
      <c r="J19" s="5">
        <f>0.971+0.84</f>
        <v>1.811</v>
      </c>
      <c r="K19" s="4">
        <v>6</v>
      </c>
      <c r="L19" s="4">
        <v>5</v>
      </c>
      <c r="M19" s="4">
        <f t="shared" si="3"/>
        <v>3.465</v>
      </c>
      <c r="N19" s="4">
        <f t="shared" si="4"/>
        <v>11</v>
      </c>
      <c r="O19" s="25">
        <f t="shared" si="5"/>
        <v>3.654</v>
      </c>
      <c r="P19" s="25">
        <f t="shared" si="6"/>
        <v>1.811</v>
      </c>
      <c r="Q19" s="26">
        <f t="shared" si="7"/>
        <v>8</v>
      </c>
      <c r="R19" s="26">
        <f t="shared" si="8"/>
        <v>5</v>
      </c>
      <c r="S19" s="53">
        <f t="shared" si="9"/>
        <v>5.465</v>
      </c>
      <c r="T19" s="26">
        <f t="shared" si="10"/>
        <v>13</v>
      </c>
      <c r="U19" s="15"/>
      <c r="V19" s="23"/>
      <c r="W19" s="14">
        <v>50000</v>
      </c>
      <c r="X19" s="31">
        <v>14</v>
      </c>
    </row>
    <row r="20" spans="1:24" ht="12.75">
      <c r="A20" s="18">
        <v>11</v>
      </c>
      <c r="B20" s="3" t="s">
        <v>16</v>
      </c>
      <c r="C20" s="4"/>
      <c r="D20" s="4"/>
      <c r="E20" s="4"/>
      <c r="F20" s="4"/>
      <c r="G20" s="4">
        <f t="shared" si="1"/>
        <v>0</v>
      </c>
      <c r="H20" s="4">
        <f t="shared" si="2"/>
        <v>0</v>
      </c>
      <c r="I20" s="5">
        <v>1.433</v>
      </c>
      <c r="J20" s="5">
        <v>0.257</v>
      </c>
      <c r="K20" s="4">
        <v>5</v>
      </c>
      <c r="L20" s="4">
        <v>1</v>
      </c>
      <c r="M20" s="4">
        <f t="shared" si="3"/>
        <v>1.69</v>
      </c>
      <c r="N20" s="4">
        <f t="shared" si="4"/>
        <v>6</v>
      </c>
      <c r="O20" s="25">
        <f t="shared" si="5"/>
        <v>1.433</v>
      </c>
      <c r="P20" s="25">
        <f t="shared" si="6"/>
        <v>0.257</v>
      </c>
      <c r="Q20" s="26">
        <f t="shared" si="7"/>
        <v>5</v>
      </c>
      <c r="R20" s="26">
        <f t="shared" si="8"/>
        <v>1</v>
      </c>
      <c r="S20" s="53">
        <f t="shared" si="9"/>
        <v>1.69</v>
      </c>
      <c r="T20" s="26">
        <f t="shared" si="10"/>
        <v>6</v>
      </c>
      <c r="U20" s="15"/>
      <c r="V20" s="23"/>
      <c r="W20" s="14">
        <v>50000</v>
      </c>
      <c r="X20" s="31">
        <v>14</v>
      </c>
    </row>
    <row r="21" spans="1:24" ht="12.75">
      <c r="A21" s="18">
        <v>12</v>
      </c>
      <c r="B21" s="3" t="s">
        <v>17</v>
      </c>
      <c r="C21" s="4">
        <v>0.5</v>
      </c>
      <c r="D21" s="4">
        <v>0</v>
      </c>
      <c r="E21" s="4">
        <v>1</v>
      </c>
      <c r="F21" s="4">
        <v>0</v>
      </c>
      <c r="G21" s="4">
        <f t="shared" si="1"/>
        <v>0.5</v>
      </c>
      <c r="H21" s="4">
        <f t="shared" si="2"/>
        <v>1</v>
      </c>
      <c r="I21" s="5">
        <f>1.93+0.171</f>
        <v>2.101</v>
      </c>
      <c r="J21" s="5">
        <f>0.07+0.686</f>
        <v>0.756</v>
      </c>
      <c r="K21" s="4">
        <v>6</v>
      </c>
      <c r="L21" s="4">
        <v>4</v>
      </c>
      <c r="M21" s="4">
        <f t="shared" si="3"/>
        <v>2.857</v>
      </c>
      <c r="N21" s="4">
        <f t="shared" si="4"/>
        <v>10</v>
      </c>
      <c r="O21" s="25">
        <f t="shared" si="5"/>
        <v>2.601</v>
      </c>
      <c r="P21" s="25">
        <f t="shared" si="6"/>
        <v>0.756</v>
      </c>
      <c r="Q21" s="26">
        <f t="shared" si="7"/>
        <v>7</v>
      </c>
      <c r="R21" s="26">
        <f t="shared" si="8"/>
        <v>4</v>
      </c>
      <c r="S21" s="53">
        <f t="shared" si="9"/>
        <v>3.357</v>
      </c>
      <c r="T21" s="26">
        <f t="shared" si="10"/>
        <v>11</v>
      </c>
      <c r="U21" s="15"/>
      <c r="V21" s="23"/>
      <c r="W21" s="14">
        <v>50000</v>
      </c>
      <c r="X21" s="31">
        <v>14</v>
      </c>
    </row>
    <row r="22" spans="1:24" ht="12.75">
      <c r="A22" s="18">
        <v>13</v>
      </c>
      <c r="B22" s="3" t="s">
        <v>34</v>
      </c>
      <c r="C22" s="4">
        <v>13.5</v>
      </c>
      <c r="D22" s="4">
        <v>9.5</v>
      </c>
      <c r="E22" s="4">
        <v>15</v>
      </c>
      <c r="F22" s="4">
        <v>15</v>
      </c>
      <c r="G22" s="4">
        <f t="shared" si="1"/>
        <v>23</v>
      </c>
      <c r="H22" s="4">
        <f t="shared" si="2"/>
        <v>30</v>
      </c>
      <c r="I22" s="5">
        <v>5.929</v>
      </c>
      <c r="J22" s="5">
        <v>3.679</v>
      </c>
      <c r="K22" s="4">
        <v>10</v>
      </c>
      <c r="L22" s="4">
        <v>6</v>
      </c>
      <c r="M22" s="4">
        <f t="shared" si="3"/>
        <v>9.608</v>
      </c>
      <c r="N22" s="4">
        <f t="shared" si="4"/>
        <v>16</v>
      </c>
      <c r="O22" s="25">
        <f t="shared" si="5"/>
        <v>19.429000000000002</v>
      </c>
      <c r="P22" s="25">
        <f t="shared" si="6"/>
        <v>13.179</v>
      </c>
      <c r="Q22" s="26">
        <f t="shared" si="7"/>
        <v>25</v>
      </c>
      <c r="R22" s="26">
        <f t="shared" si="8"/>
        <v>21</v>
      </c>
      <c r="S22" s="53">
        <f t="shared" si="9"/>
        <v>32.608000000000004</v>
      </c>
      <c r="T22" s="26">
        <f t="shared" si="10"/>
        <v>46</v>
      </c>
      <c r="U22" s="15">
        <v>4</v>
      </c>
      <c r="V22" s="23"/>
      <c r="W22" s="14">
        <v>10000</v>
      </c>
      <c r="X22" s="35">
        <v>67</v>
      </c>
    </row>
    <row r="23" spans="1:24" ht="22.5">
      <c r="A23" s="18">
        <v>14</v>
      </c>
      <c r="B23" s="3" t="s">
        <v>18</v>
      </c>
      <c r="C23" s="4">
        <v>12</v>
      </c>
      <c r="D23" s="4">
        <v>15</v>
      </c>
      <c r="E23" s="4">
        <v>14</v>
      </c>
      <c r="F23" s="4">
        <v>19</v>
      </c>
      <c r="G23" s="4">
        <f t="shared" si="1"/>
        <v>27</v>
      </c>
      <c r="H23" s="4">
        <f t="shared" si="2"/>
        <v>33</v>
      </c>
      <c r="I23" s="5">
        <v>5.029</v>
      </c>
      <c r="J23" s="5">
        <v>1.214</v>
      </c>
      <c r="K23" s="4">
        <v>9</v>
      </c>
      <c r="L23" s="4">
        <v>3</v>
      </c>
      <c r="M23" s="4">
        <f t="shared" si="3"/>
        <v>6.243</v>
      </c>
      <c r="N23" s="4">
        <f t="shared" si="4"/>
        <v>12</v>
      </c>
      <c r="O23" s="25">
        <f t="shared" si="5"/>
        <v>17.029</v>
      </c>
      <c r="P23" s="25">
        <f t="shared" si="6"/>
        <v>16.214</v>
      </c>
      <c r="Q23" s="26">
        <f t="shared" si="7"/>
        <v>23</v>
      </c>
      <c r="R23" s="26">
        <f t="shared" si="8"/>
        <v>22</v>
      </c>
      <c r="S23" s="53">
        <f t="shared" si="9"/>
        <v>33.243</v>
      </c>
      <c r="T23" s="26">
        <f t="shared" si="10"/>
        <v>45</v>
      </c>
      <c r="U23" s="15">
        <v>4</v>
      </c>
      <c r="V23" s="23"/>
      <c r="W23" s="14">
        <v>10000</v>
      </c>
      <c r="X23" s="35">
        <v>67</v>
      </c>
    </row>
    <row r="24" spans="1:24" ht="12.75">
      <c r="A24" s="18">
        <v>15</v>
      </c>
      <c r="B24" s="3" t="s">
        <v>35</v>
      </c>
      <c r="C24" s="4">
        <v>1.75</v>
      </c>
      <c r="D24" s="4">
        <v>11.25</v>
      </c>
      <c r="E24" s="4">
        <v>2</v>
      </c>
      <c r="F24" s="4">
        <v>15</v>
      </c>
      <c r="G24" s="4">
        <f t="shared" si="1"/>
        <v>13</v>
      </c>
      <c r="H24" s="4">
        <f t="shared" si="2"/>
        <v>17</v>
      </c>
      <c r="I24" s="5">
        <v>5.386</v>
      </c>
      <c r="J24" s="5">
        <v>2</v>
      </c>
      <c r="K24" s="4">
        <v>14</v>
      </c>
      <c r="L24" s="4">
        <v>4</v>
      </c>
      <c r="M24" s="4">
        <f t="shared" si="3"/>
        <v>7.386</v>
      </c>
      <c r="N24" s="4">
        <f t="shared" si="4"/>
        <v>18</v>
      </c>
      <c r="O24" s="25">
        <f t="shared" si="5"/>
        <v>7.136</v>
      </c>
      <c r="P24" s="25">
        <f t="shared" si="6"/>
        <v>13.25</v>
      </c>
      <c r="Q24" s="26">
        <f t="shared" si="7"/>
        <v>16</v>
      </c>
      <c r="R24" s="26">
        <f t="shared" si="8"/>
        <v>19</v>
      </c>
      <c r="S24" s="53">
        <f t="shared" si="9"/>
        <v>20.386</v>
      </c>
      <c r="T24" s="26">
        <f t="shared" si="10"/>
        <v>35</v>
      </c>
      <c r="U24" s="15">
        <v>3</v>
      </c>
      <c r="V24" s="23"/>
      <c r="W24" s="14">
        <v>10000</v>
      </c>
      <c r="X24" s="35">
        <v>67</v>
      </c>
    </row>
    <row r="25" spans="1:24" ht="12.75">
      <c r="A25" s="18">
        <v>16</v>
      </c>
      <c r="B25" s="3" t="s">
        <v>36</v>
      </c>
      <c r="C25" s="4">
        <v>1</v>
      </c>
      <c r="D25" s="4">
        <v>4.5</v>
      </c>
      <c r="E25" s="4">
        <v>2</v>
      </c>
      <c r="F25" s="4">
        <v>6</v>
      </c>
      <c r="G25" s="4">
        <f t="shared" si="1"/>
        <v>5.5</v>
      </c>
      <c r="H25" s="4">
        <f t="shared" si="2"/>
        <v>8</v>
      </c>
      <c r="I25" s="5">
        <v>6.029</v>
      </c>
      <c r="J25" s="5">
        <v>2.759</v>
      </c>
      <c r="K25" s="4">
        <v>24</v>
      </c>
      <c r="L25" s="4">
        <v>11</v>
      </c>
      <c r="M25" s="4">
        <f t="shared" si="3"/>
        <v>8.788</v>
      </c>
      <c r="N25" s="4">
        <f t="shared" si="4"/>
        <v>35</v>
      </c>
      <c r="O25" s="25">
        <f t="shared" si="5"/>
        <v>7.029</v>
      </c>
      <c r="P25" s="25">
        <f t="shared" si="6"/>
        <v>7.259</v>
      </c>
      <c r="Q25" s="26">
        <f t="shared" si="7"/>
        <v>26</v>
      </c>
      <c r="R25" s="26">
        <f t="shared" si="8"/>
        <v>17</v>
      </c>
      <c r="S25" s="53">
        <f t="shared" si="9"/>
        <v>14.288</v>
      </c>
      <c r="T25" s="26">
        <f t="shared" si="10"/>
        <v>43</v>
      </c>
      <c r="U25" s="15">
        <v>2</v>
      </c>
      <c r="V25" s="23"/>
      <c r="W25" s="14">
        <v>10000</v>
      </c>
      <c r="X25" s="35">
        <v>67</v>
      </c>
    </row>
    <row r="26" spans="1:24" ht="22.5">
      <c r="A26" s="18">
        <v>17</v>
      </c>
      <c r="B26" s="3" t="s">
        <v>19</v>
      </c>
      <c r="C26" s="4"/>
      <c r="D26" s="4"/>
      <c r="E26" s="4"/>
      <c r="F26" s="4"/>
      <c r="G26" s="4">
        <f t="shared" si="1"/>
        <v>0</v>
      </c>
      <c r="H26" s="4">
        <f t="shared" si="2"/>
        <v>0</v>
      </c>
      <c r="I26" s="5">
        <v>0.12</v>
      </c>
      <c r="J26" s="5">
        <v>0.03</v>
      </c>
      <c r="K26" s="4">
        <v>3</v>
      </c>
      <c r="L26" s="4">
        <v>1</v>
      </c>
      <c r="M26" s="4">
        <f t="shared" si="3"/>
        <v>0.15</v>
      </c>
      <c r="N26" s="4">
        <f t="shared" si="4"/>
        <v>4</v>
      </c>
      <c r="O26" s="25">
        <f t="shared" si="5"/>
        <v>0.12</v>
      </c>
      <c r="P26" s="25">
        <f t="shared" si="6"/>
        <v>0.03</v>
      </c>
      <c r="Q26" s="26">
        <f t="shared" si="7"/>
        <v>3</v>
      </c>
      <c r="R26" s="26">
        <f t="shared" si="8"/>
        <v>1</v>
      </c>
      <c r="S26" s="53">
        <f t="shared" si="9"/>
        <v>0.15</v>
      </c>
      <c r="T26" s="26">
        <f t="shared" si="10"/>
        <v>4</v>
      </c>
      <c r="U26" s="15"/>
      <c r="V26" s="23"/>
      <c r="W26" s="14">
        <v>50000</v>
      </c>
      <c r="X26" s="31">
        <v>14</v>
      </c>
    </row>
    <row r="27" spans="1:24" ht="12.75">
      <c r="A27" s="18">
        <v>18</v>
      </c>
      <c r="B27" s="3" t="s">
        <v>20</v>
      </c>
      <c r="C27" s="4"/>
      <c r="D27" s="4"/>
      <c r="E27" s="4"/>
      <c r="F27" s="4"/>
      <c r="G27" s="4">
        <f t="shared" si="1"/>
        <v>0</v>
      </c>
      <c r="H27" s="4">
        <f t="shared" si="2"/>
        <v>0</v>
      </c>
      <c r="I27" s="5">
        <v>1</v>
      </c>
      <c r="J27" s="5">
        <v>1.143</v>
      </c>
      <c r="K27" s="4">
        <v>2</v>
      </c>
      <c r="L27" s="4">
        <v>3</v>
      </c>
      <c r="M27" s="4">
        <f t="shared" si="3"/>
        <v>2.143</v>
      </c>
      <c r="N27" s="4">
        <f t="shared" si="4"/>
        <v>5</v>
      </c>
      <c r="O27" s="25">
        <f t="shared" si="5"/>
        <v>1</v>
      </c>
      <c r="P27" s="25">
        <f t="shared" si="6"/>
        <v>1.143</v>
      </c>
      <c r="Q27" s="26">
        <f t="shared" si="7"/>
        <v>2</v>
      </c>
      <c r="R27" s="26">
        <f t="shared" si="8"/>
        <v>3</v>
      </c>
      <c r="S27" s="53">
        <f t="shared" si="9"/>
        <v>2.143</v>
      </c>
      <c r="T27" s="26">
        <f t="shared" si="10"/>
        <v>5</v>
      </c>
      <c r="U27" s="15"/>
      <c r="V27" s="23"/>
      <c r="W27" s="14">
        <v>50000</v>
      </c>
      <c r="X27" s="31">
        <v>14</v>
      </c>
    </row>
    <row r="28" spans="1:24" ht="12.75">
      <c r="A28" s="18">
        <v>19</v>
      </c>
      <c r="B28" s="3" t="s">
        <v>21</v>
      </c>
      <c r="C28" s="4">
        <v>0.5</v>
      </c>
      <c r="D28" s="4">
        <v>3</v>
      </c>
      <c r="E28" s="4">
        <v>1</v>
      </c>
      <c r="F28" s="4">
        <v>3</v>
      </c>
      <c r="G28" s="4">
        <f t="shared" si="1"/>
        <v>3.5</v>
      </c>
      <c r="H28" s="4">
        <f t="shared" si="2"/>
        <v>4</v>
      </c>
      <c r="I28" s="5">
        <v>2.489</v>
      </c>
      <c r="J28" s="5">
        <v>0.15</v>
      </c>
      <c r="K28" s="4">
        <v>3</v>
      </c>
      <c r="L28" s="4">
        <v>3</v>
      </c>
      <c r="M28" s="4">
        <f t="shared" si="3"/>
        <v>2.639</v>
      </c>
      <c r="N28" s="4">
        <f t="shared" si="4"/>
        <v>6</v>
      </c>
      <c r="O28" s="25">
        <f t="shared" si="5"/>
        <v>2.989</v>
      </c>
      <c r="P28" s="25">
        <f t="shared" si="6"/>
        <v>3.15</v>
      </c>
      <c r="Q28" s="26">
        <f t="shared" si="7"/>
        <v>4</v>
      </c>
      <c r="R28" s="26">
        <f t="shared" si="8"/>
        <v>6</v>
      </c>
      <c r="S28" s="53">
        <f t="shared" si="9"/>
        <v>6.138999999999999</v>
      </c>
      <c r="T28" s="26">
        <f t="shared" si="10"/>
        <v>10</v>
      </c>
      <c r="U28" s="15"/>
      <c r="V28" s="23"/>
      <c r="W28" s="14">
        <v>50000</v>
      </c>
      <c r="X28" s="31">
        <v>14</v>
      </c>
    </row>
    <row r="29" spans="1:24" ht="12.75">
      <c r="A29" s="18">
        <v>20</v>
      </c>
      <c r="B29" s="3" t="s">
        <v>22</v>
      </c>
      <c r="C29" s="4">
        <v>0</v>
      </c>
      <c r="D29" s="4">
        <v>0</v>
      </c>
      <c r="E29" s="4">
        <v>0</v>
      </c>
      <c r="F29" s="4">
        <v>0</v>
      </c>
      <c r="G29" s="4">
        <f t="shared" si="1"/>
        <v>0</v>
      </c>
      <c r="H29" s="4">
        <v>0</v>
      </c>
      <c r="I29" s="5">
        <v>1.286</v>
      </c>
      <c r="J29" s="5">
        <v>2.964</v>
      </c>
      <c r="K29" s="4">
        <v>5</v>
      </c>
      <c r="L29" s="4">
        <v>10</v>
      </c>
      <c r="M29" s="4">
        <f t="shared" si="3"/>
        <v>4.25</v>
      </c>
      <c r="N29" s="4">
        <f t="shared" si="4"/>
        <v>15</v>
      </c>
      <c r="O29" s="25">
        <f t="shared" si="5"/>
        <v>1.286</v>
      </c>
      <c r="P29" s="25">
        <f t="shared" si="6"/>
        <v>2.964</v>
      </c>
      <c r="Q29" s="26">
        <f t="shared" si="7"/>
        <v>5</v>
      </c>
      <c r="R29" s="26">
        <f t="shared" si="8"/>
        <v>10</v>
      </c>
      <c r="S29" s="53">
        <f t="shared" si="9"/>
        <v>4.25</v>
      </c>
      <c r="T29" s="26">
        <f t="shared" si="10"/>
        <v>15</v>
      </c>
      <c r="U29" s="15"/>
      <c r="V29" s="23"/>
      <c r="W29" s="14">
        <v>50000</v>
      </c>
      <c r="X29" s="31">
        <v>14</v>
      </c>
    </row>
    <row r="30" spans="1:24" ht="12.75">
      <c r="A30" s="18">
        <v>21</v>
      </c>
      <c r="B30" s="3" t="s">
        <v>37</v>
      </c>
      <c r="C30" s="4">
        <v>9.5</v>
      </c>
      <c r="D30" s="4">
        <v>10</v>
      </c>
      <c r="E30" s="4">
        <v>12</v>
      </c>
      <c r="F30" s="4">
        <v>14</v>
      </c>
      <c r="G30" s="4">
        <f t="shared" si="1"/>
        <v>19.5</v>
      </c>
      <c r="H30" s="4">
        <f t="shared" si="2"/>
        <v>26</v>
      </c>
      <c r="I30" s="5">
        <v>18.966</v>
      </c>
      <c r="J30" s="5">
        <v>1.6</v>
      </c>
      <c r="K30" s="4">
        <v>51</v>
      </c>
      <c r="L30" s="4">
        <v>7</v>
      </c>
      <c r="M30" s="4">
        <f t="shared" si="3"/>
        <v>20.566000000000003</v>
      </c>
      <c r="N30" s="4">
        <f t="shared" si="4"/>
        <v>58</v>
      </c>
      <c r="O30" s="25">
        <f t="shared" si="5"/>
        <v>28.466</v>
      </c>
      <c r="P30" s="25">
        <f t="shared" si="6"/>
        <v>11.6</v>
      </c>
      <c r="Q30" s="26">
        <f t="shared" si="7"/>
        <v>63</v>
      </c>
      <c r="R30" s="26">
        <f t="shared" si="8"/>
        <v>21</v>
      </c>
      <c r="S30" s="53">
        <f t="shared" si="9"/>
        <v>40.066</v>
      </c>
      <c r="T30" s="26">
        <f t="shared" si="10"/>
        <v>84</v>
      </c>
      <c r="U30" s="15">
        <v>6</v>
      </c>
      <c r="V30" s="23"/>
      <c r="W30" s="14">
        <v>10000</v>
      </c>
      <c r="X30" s="35">
        <v>67</v>
      </c>
    </row>
    <row r="31" spans="1:24" ht="12.75">
      <c r="A31" s="18">
        <v>22</v>
      </c>
      <c r="B31" s="3" t="s">
        <v>23</v>
      </c>
      <c r="C31" s="4"/>
      <c r="D31" s="4"/>
      <c r="E31" s="4"/>
      <c r="F31" s="4"/>
      <c r="G31" s="4">
        <f t="shared" si="1"/>
        <v>0</v>
      </c>
      <c r="H31" s="4">
        <f t="shared" si="2"/>
        <v>0</v>
      </c>
      <c r="I31" s="5">
        <v>4.486</v>
      </c>
      <c r="J31" s="5">
        <v>1.838</v>
      </c>
      <c r="K31" s="4">
        <v>10</v>
      </c>
      <c r="L31" s="4">
        <v>4</v>
      </c>
      <c r="M31" s="4">
        <f t="shared" si="3"/>
        <v>6.324</v>
      </c>
      <c r="N31" s="4">
        <f t="shared" si="4"/>
        <v>14</v>
      </c>
      <c r="O31" s="25">
        <f t="shared" si="5"/>
        <v>4.486</v>
      </c>
      <c r="P31" s="25">
        <f t="shared" si="6"/>
        <v>1.838</v>
      </c>
      <c r="Q31" s="26">
        <f t="shared" si="7"/>
        <v>10</v>
      </c>
      <c r="R31" s="26">
        <f t="shared" si="8"/>
        <v>4</v>
      </c>
      <c r="S31" s="53">
        <f t="shared" si="9"/>
        <v>6.324</v>
      </c>
      <c r="T31" s="26">
        <f t="shared" si="10"/>
        <v>14</v>
      </c>
      <c r="U31" s="15"/>
      <c r="V31" s="23"/>
      <c r="W31" s="14">
        <v>50000</v>
      </c>
      <c r="X31" s="31">
        <v>14</v>
      </c>
    </row>
    <row r="32" spans="1:24" ht="12.75">
      <c r="A32" s="18">
        <v>23</v>
      </c>
      <c r="B32" s="3" t="s">
        <v>24</v>
      </c>
      <c r="C32" s="4"/>
      <c r="D32" s="4"/>
      <c r="E32" s="4"/>
      <c r="F32" s="4"/>
      <c r="G32" s="4">
        <f t="shared" si="1"/>
        <v>0</v>
      </c>
      <c r="H32" s="4">
        <f t="shared" si="2"/>
        <v>0</v>
      </c>
      <c r="I32" s="5"/>
      <c r="J32" s="5"/>
      <c r="K32" s="4"/>
      <c r="L32" s="4"/>
      <c r="M32" s="4">
        <f t="shared" si="3"/>
        <v>0</v>
      </c>
      <c r="N32" s="4">
        <f t="shared" si="4"/>
        <v>0</v>
      </c>
      <c r="O32" s="25">
        <f t="shared" si="5"/>
        <v>0</v>
      </c>
      <c r="P32" s="25">
        <f t="shared" si="6"/>
        <v>0</v>
      </c>
      <c r="Q32" s="26">
        <f t="shared" si="7"/>
        <v>0</v>
      </c>
      <c r="R32" s="26">
        <f t="shared" si="8"/>
        <v>0</v>
      </c>
      <c r="S32" s="53">
        <f t="shared" si="9"/>
        <v>0</v>
      </c>
      <c r="T32" s="26">
        <f t="shared" si="10"/>
        <v>0</v>
      </c>
      <c r="U32" s="15"/>
      <c r="V32" s="23"/>
      <c r="W32" s="14">
        <v>50000</v>
      </c>
      <c r="X32" s="31">
        <v>14</v>
      </c>
    </row>
    <row r="33" spans="1:24" ht="12.75">
      <c r="A33" s="18">
        <v>24</v>
      </c>
      <c r="B33" s="3" t="s">
        <v>38</v>
      </c>
      <c r="C33" s="4">
        <v>0.5</v>
      </c>
      <c r="D33" s="4">
        <v>0</v>
      </c>
      <c r="E33" s="4">
        <v>1</v>
      </c>
      <c r="F33" s="4">
        <v>0</v>
      </c>
      <c r="G33" s="4">
        <f t="shared" si="1"/>
        <v>0.5</v>
      </c>
      <c r="H33" s="4">
        <f t="shared" si="2"/>
        <v>1</v>
      </c>
      <c r="I33" s="5"/>
      <c r="J33" s="5"/>
      <c r="K33" s="4"/>
      <c r="L33" s="4"/>
      <c r="M33" s="4">
        <f t="shared" si="3"/>
        <v>0</v>
      </c>
      <c r="N33" s="4">
        <f t="shared" si="4"/>
        <v>0</v>
      </c>
      <c r="O33" s="25">
        <f t="shared" si="5"/>
        <v>0.5</v>
      </c>
      <c r="P33" s="25">
        <f t="shared" si="6"/>
        <v>0</v>
      </c>
      <c r="Q33" s="26">
        <f t="shared" si="7"/>
        <v>1</v>
      </c>
      <c r="R33" s="26">
        <f t="shared" si="8"/>
        <v>0</v>
      </c>
      <c r="S33" s="53">
        <f t="shared" si="9"/>
        <v>0.5</v>
      </c>
      <c r="T33" s="26">
        <f t="shared" si="10"/>
        <v>1</v>
      </c>
      <c r="U33" s="15"/>
      <c r="V33" s="23"/>
      <c r="W33" s="14">
        <v>50000</v>
      </c>
      <c r="X33" s="31">
        <v>14</v>
      </c>
    </row>
    <row r="34" spans="1:24" ht="12.75">
      <c r="A34" s="18">
        <v>25</v>
      </c>
      <c r="B34" s="3" t="s">
        <v>25</v>
      </c>
      <c r="C34" s="4">
        <v>0</v>
      </c>
      <c r="D34" s="4">
        <v>0</v>
      </c>
      <c r="E34" s="4">
        <v>0</v>
      </c>
      <c r="F34" s="4">
        <v>0</v>
      </c>
      <c r="G34" s="4">
        <f t="shared" si="1"/>
        <v>0</v>
      </c>
      <c r="H34" s="4">
        <v>0</v>
      </c>
      <c r="I34" s="5">
        <v>1.228</v>
      </c>
      <c r="J34" s="5">
        <v>0.207</v>
      </c>
      <c r="K34" s="4">
        <v>14</v>
      </c>
      <c r="L34" s="4">
        <v>4</v>
      </c>
      <c r="M34" s="4">
        <f t="shared" si="3"/>
        <v>1.435</v>
      </c>
      <c r="N34" s="4">
        <f t="shared" si="4"/>
        <v>18</v>
      </c>
      <c r="O34" s="25">
        <f t="shared" si="5"/>
        <v>1.228</v>
      </c>
      <c r="P34" s="25">
        <f t="shared" si="6"/>
        <v>0.207</v>
      </c>
      <c r="Q34" s="26">
        <f t="shared" si="7"/>
        <v>14</v>
      </c>
      <c r="R34" s="26">
        <f t="shared" si="8"/>
        <v>4</v>
      </c>
      <c r="S34" s="53">
        <f t="shared" si="9"/>
        <v>1.435</v>
      </c>
      <c r="T34" s="26">
        <f t="shared" si="10"/>
        <v>18</v>
      </c>
      <c r="U34" s="15"/>
      <c r="V34" s="23"/>
      <c r="W34" s="14">
        <v>50000</v>
      </c>
      <c r="X34" s="31">
        <v>14</v>
      </c>
    </row>
    <row r="35" spans="1:24" ht="12.75">
      <c r="A35" s="18">
        <v>26</v>
      </c>
      <c r="B35" s="3" t="s">
        <v>39</v>
      </c>
      <c r="C35" s="4">
        <v>12</v>
      </c>
      <c r="D35" s="4">
        <v>8.5</v>
      </c>
      <c r="E35" s="4">
        <v>14</v>
      </c>
      <c r="F35" s="4">
        <v>10</v>
      </c>
      <c r="G35" s="4">
        <f t="shared" si="1"/>
        <v>20.5</v>
      </c>
      <c r="H35" s="4">
        <f t="shared" si="2"/>
        <v>24</v>
      </c>
      <c r="I35" s="5">
        <v>4.074</v>
      </c>
      <c r="J35" s="5">
        <v>2.411</v>
      </c>
      <c r="K35" s="4">
        <v>17</v>
      </c>
      <c r="L35" s="4">
        <v>6</v>
      </c>
      <c r="M35" s="4">
        <f t="shared" si="3"/>
        <v>6.484999999999999</v>
      </c>
      <c r="N35" s="4">
        <f t="shared" si="4"/>
        <v>23</v>
      </c>
      <c r="O35" s="25">
        <f t="shared" si="5"/>
        <v>16.073999999999998</v>
      </c>
      <c r="P35" s="25">
        <f t="shared" si="6"/>
        <v>10.911</v>
      </c>
      <c r="Q35" s="26">
        <f t="shared" si="7"/>
        <v>31</v>
      </c>
      <c r="R35" s="26">
        <f t="shared" si="8"/>
        <v>16</v>
      </c>
      <c r="S35" s="53">
        <f t="shared" si="9"/>
        <v>26.985</v>
      </c>
      <c r="T35" s="26">
        <f t="shared" si="10"/>
        <v>47</v>
      </c>
      <c r="U35" s="15">
        <v>3</v>
      </c>
      <c r="V35" s="23"/>
      <c r="W35" s="14">
        <v>10000</v>
      </c>
      <c r="X35" s="35">
        <v>67</v>
      </c>
    </row>
    <row r="36" spans="1:24" ht="12.75">
      <c r="A36" s="18">
        <v>27</v>
      </c>
      <c r="B36" s="3" t="s">
        <v>40</v>
      </c>
      <c r="C36" s="4">
        <v>0.5</v>
      </c>
      <c r="D36" s="4">
        <v>0</v>
      </c>
      <c r="E36" s="4">
        <v>1</v>
      </c>
      <c r="F36" s="4">
        <v>0</v>
      </c>
      <c r="G36" s="4">
        <f t="shared" si="1"/>
        <v>0.5</v>
      </c>
      <c r="H36" s="4">
        <f t="shared" si="2"/>
        <v>1</v>
      </c>
      <c r="I36" s="5">
        <v>0</v>
      </c>
      <c r="J36" s="5">
        <v>1</v>
      </c>
      <c r="K36" s="4">
        <v>0</v>
      </c>
      <c r="L36" s="4">
        <v>1</v>
      </c>
      <c r="M36" s="4">
        <f t="shared" si="3"/>
        <v>1</v>
      </c>
      <c r="N36" s="4">
        <f t="shared" si="4"/>
        <v>1</v>
      </c>
      <c r="O36" s="25">
        <f t="shared" si="5"/>
        <v>0.5</v>
      </c>
      <c r="P36" s="25">
        <f t="shared" si="6"/>
        <v>1</v>
      </c>
      <c r="Q36" s="26">
        <f t="shared" si="7"/>
        <v>1</v>
      </c>
      <c r="R36" s="26">
        <f t="shared" si="8"/>
        <v>1</v>
      </c>
      <c r="S36" s="53">
        <f t="shared" si="9"/>
        <v>1.5</v>
      </c>
      <c r="T36" s="26">
        <f t="shared" si="10"/>
        <v>2</v>
      </c>
      <c r="U36" s="15"/>
      <c r="V36" s="23"/>
      <c r="W36" s="14">
        <v>50000</v>
      </c>
      <c r="X36" s="31">
        <v>14</v>
      </c>
    </row>
    <row r="37" spans="1:24" ht="12.75">
      <c r="A37" s="18">
        <v>28</v>
      </c>
      <c r="B37" s="3" t="s">
        <v>26</v>
      </c>
      <c r="C37" s="4">
        <v>1</v>
      </c>
      <c r="D37" s="4">
        <v>2.5</v>
      </c>
      <c r="E37" s="4">
        <v>2</v>
      </c>
      <c r="F37" s="4">
        <v>5</v>
      </c>
      <c r="G37" s="4">
        <f t="shared" si="1"/>
        <v>3.5</v>
      </c>
      <c r="H37" s="4">
        <f t="shared" si="2"/>
        <v>7</v>
      </c>
      <c r="I37" s="5">
        <v>4.25</v>
      </c>
      <c r="J37" s="5">
        <v>3</v>
      </c>
      <c r="K37" s="4">
        <v>9</v>
      </c>
      <c r="L37" s="4">
        <v>7</v>
      </c>
      <c r="M37" s="4">
        <f t="shared" si="3"/>
        <v>7.25</v>
      </c>
      <c r="N37" s="4">
        <f t="shared" si="4"/>
        <v>16</v>
      </c>
      <c r="O37" s="25">
        <f t="shared" si="5"/>
        <v>5.25</v>
      </c>
      <c r="P37" s="25">
        <f t="shared" si="6"/>
        <v>5.5</v>
      </c>
      <c r="Q37" s="26">
        <f t="shared" si="7"/>
        <v>11</v>
      </c>
      <c r="R37" s="26">
        <f t="shared" si="8"/>
        <v>12</v>
      </c>
      <c r="S37" s="53">
        <f t="shared" si="9"/>
        <v>10.75</v>
      </c>
      <c r="T37" s="26">
        <f t="shared" si="10"/>
        <v>23</v>
      </c>
      <c r="U37" s="15"/>
      <c r="V37" s="23"/>
      <c r="W37" s="14">
        <v>10000</v>
      </c>
      <c r="X37" s="35">
        <v>67</v>
      </c>
    </row>
    <row r="38" spans="1:24" ht="22.5">
      <c r="A38" s="18">
        <v>29</v>
      </c>
      <c r="B38" s="3" t="s">
        <v>27</v>
      </c>
      <c r="C38" s="4"/>
      <c r="D38" s="4"/>
      <c r="E38" s="4"/>
      <c r="F38" s="4"/>
      <c r="G38" s="4">
        <f t="shared" si="1"/>
        <v>0</v>
      </c>
      <c r="H38" s="4">
        <f t="shared" si="2"/>
        <v>0</v>
      </c>
      <c r="I38" s="5"/>
      <c r="J38" s="5"/>
      <c r="K38" s="4"/>
      <c r="L38" s="4"/>
      <c r="M38" s="4">
        <f t="shared" si="3"/>
        <v>0</v>
      </c>
      <c r="N38" s="4">
        <f t="shared" si="4"/>
        <v>0</v>
      </c>
      <c r="O38" s="25">
        <f t="shared" si="5"/>
        <v>0</v>
      </c>
      <c r="P38" s="25">
        <f t="shared" si="6"/>
        <v>0</v>
      </c>
      <c r="Q38" s="26">
        <f t="shared" si="7"/>
        <v>0</v>
      </c>
      <c r="R38" s="26">
        <f t="shared" si="8"/>
        <v>0</v>
      </c>
      <c r="S38" s="53">
        <f t="shared" si="9"/>
        <v>0</v>
      </c>
      <c r="T38" s="26">
        <f t="shared" si="10"/>
        <v>0</v>
      </c>
      <c r="U38" s="15"/>
      <c r="V38" s="23"/>
      <c r="W38" s="14">
        <v>50000</v>
      </c>
      <c r="X38" s="31">
        <v>14</v>
      </c>
    </row>
    <row r="39" spans="1:24" ht="12.75">
      <c r="A39" s="18">
        <v>30</v>
      </c>
      <c r="B39" s="3" t="s">
        <v>41</v>
      </c>
      <c r="C39" s="4">
        <v>11.5</v>
      </c>
      <c r="D39" s="4">
        <v>12.5</v>
      </c>
      <c r="E39" s="4">
        <v>17</v>
      </c>
      <c r="F39" s="4">
        <v>15</v>
      </c>
      <c r="G39" s="4">
        <f t="shared" si="1"/>
        <v>24</v>
      </c>
      <c r="H39" s="4">
        <v>32</v>
      </c>
      <c r="I39" s="5">
        <v>14.354</v>
      </c>
      <c r="J39" s="5">
        <v>2.886</v>
      </c>
      <c r="K39" s="4">
        <v>40</v>
      </c>
      <c r="L39" s="4">
        <v>8</v>
      </c>
      <c r="M39" s="4">
        <f t="shared" si="3"/>
        <v>17.24</v>
      </c>
      <c r="N39" s="4">
        <f t="shared" si="4"/>
        <v>48</v>
      </c>
      <c r="O39" s="25">
        <f t="shared" si="5"/>
        <v>25.854</v>
      </c>
      <c r="P39" s="25">
        <f t="shared" si="6"/>
        <v>15.386</v>
      </c>
      <c r="Q39" s="26">
        <f t="shared" si="7"/>
        <v>57</v>
      </c>
      <c r="R39" s="26">
        <f t="shared" si="8"/>
        <v>23</v>
      </c>
      <c r="S39" s="53">
        <f t="shared" si="9"/>
        <v>41.239999999999995</v>
      </c>
      <c r="T39" s="26">
        <f t="shared" si="10"/>
        <v>80</v>
      </c>
      <c r="U39" s="15">
        <v>5</v>
      </c>
      <c r="V39" s="23"/>
      <c r="W39" s="14">
        <v>10000</v>
      </c>
      <c r="X39" s="35">
        <v>67</v>
      </c>
    </row>
    <row r="40" spans="1:24" ht="12.75">
      <c r="A40" s="18">
        <v>31</v>
      </c>
      <c r="B40" s="3" t="s">
        <v>42</v>
      </c>
      <c r="C40" s="4">
        <v>15</v>
      </c>
      <c r="D40" s="4">
        <v>9</v>
      </c>
      <c r="E40" s="4">
        <v>16</v>
      </c>
      <c r="F40" s="4">
        <v>12</v>
      </c>
      <c r="G40" s="4">
        <f t="shared" si="1"/>
        <v>24</v>
      </c>
      <c r="H40" s="4">
        <f t="shared" si="2"/>
        <v>28</v>
      </c>
      <c r="I40" s="5">
        <v>4.543</v>
      </c>
      <c r="J40" s="5">
        <v>4.207</v>
      </c>
      <c r="K40" s="4">
        <v>11</v>
      </c>
      <c r="L40" s="4">
        <v>11</v>
      </c>
      <c r="M40" s="4">
        <f t="shared" si="3"/>
        <v>8.75</v>
      </c>
      <c r="N40" s="4">
        <f t="shared" si="4"/>
        <v>22</v>
      </c>
      <c r="O40" s="25">
        <f t="shared" si="5"/>
        <v>19.543</v>
      </c>
      <c r="P40" s="25">
        <f t="shared" si="6"/>
        <v>13.207</v>
      </c>
      <c r="Q40" s="26">
        <f t="shared" si="7"/>
        <v>27</v>
      </c>
      <c r="R40" s="26">
        <f t="shared" si="8"/>
        <v>23</v>
      </c>
      <c r="S40" s="53">
        <f t="shared" si="9"/>
        <v>32.75</v>
      </c>
      <c r="T40" s="26">
        <f t="shared" si="10"/>
        <v>50</v>
      </c>
      <c r="U40" s="15">
        <v>3</v>
      </c>
      <c r="V40" s="23"/>
      <c r="W40" s="14">
        <v>10000</v>
      </c>
      <c r="X40" s="35">
        <v>67</v>
      </c>
    </row>
    <row r="41" spans="1:24" ht="12.75">
      <c r="A41" s="18">
        <v>32</v>
      </c>
      <c r="B41" s="3" t="s">
        <v>28</v>
      </c>
      <c r="C41" s="4">
        <v>9.5</v>
      </c>
      <c r="D41" s="4">
        <v>5.5</v>
      </c>
      <c r="E41" s="4">
        <v>11</v>
      </c>
      <c r="F41" s="4">
        <v>8</v>
      </c>
      <c r="G41" s="4">
        <f t="shared" si="1"/>
        <v>15</v>
      </c>
      <c r="H41" s="4">
        <f t="shared" si="2"/>
        <v>19</v>
      </c>
      <c r="I41" s="5">
        <v>10.951</v>
      </c>
      <c r="J41" s="5">
        <v>1.09</v>
      </c>
      <c r="K41" s="4">
        <v>25</v>
      </c>
      <c r="L41" s="4">
        <v>2</v>
      </c>
      <c r="M41" s="4">
        <f t="shared" si="3"/>
        <v>12.041</v>
      </c>
      <c r="N41" s="4">
        <f t="shared" si="4"/>
        <v>27</v>
      </c>
      <c r="O41" s="25">
        <f t="shared" si="5"/>
        <v>20.451</v>
      </c>
      <c r="P41" s="25">
        <f t="shared" si="6"/>
        <v>6.59</v>
      </c>
      <c r="Q41" s="26">
        <f t="shared" si="7"/>
        <v>36</v>
      </c>
      <c r="R41" s="26">
        <f t="shared" si="8"/>
        <v>10</v>
      </c>
      <c r="S41" s="53">
        <f t="shared" si="9"/>
        <v>27.041</v>
      </c>
      <c r="T41" s="26">
        <f t="shared" si="10"/>
        <v>46</v>
      </c>
      <c r="U41" s="15">
        <v>5</v>
      </c>
      <c r="V41" s="23"/>
      <c r="W41" s="14">
        <v>10000</v>
      </c>
      <c r="X41" s="35">
        <v>67</v>
      </c>
    </row>
    <row r="42" spans="1:24" ht="12.75">
      <c r="A42" s="18">
        <v>33</v>
      </c>
      <c r="B42" s="3" t="s">
        <v>29</v>
      </c>
      <c r="C42" s="4">
        <v>2.5</v>
      </c>
      <c r="D42" s="4">
        <v>0.5</v>
      </c>
      <c r="E42" s="4">
        <v>3</v>
      </c>
      <c r="F42" s="4">
        <v>1</v>
      </c>
      <c r="G42" s="4">
        <f t="shared" si="1"/>
        <v>3</v>
      </c>
      <c r="H42" s="4">
        <f t="shared" si="2"/>
        <v>4</v>
      </c>
      <c r="I42" s="5">
        <v>4.636</v>
      </c>
      <c r="J42" s="5">
        <v>0.774</v>
      </c>
      <c r="K42" s="4">
        <v>22</v>
      </c>
      <c r="L42" s="4">
        <v>5</v>
      </c>
      <c r="M42" s="4">
        <f t="shared" si="3"/>
        <v>5.41</v>
      </c>
      <c r="N42" s="4">
        <f t="shared" si="4"/>
        <v>27</v>
      </c>
      <c r="O42" s="25">
        <f t="shared" si="5"/>
        <v>7.136</v>
      </c>
      <c r="P42" s="25">
        <f t="shared" si="6"/>
        <v>1.274</v>
      </c>
      <c r="Q42" s="26">
        <f t="shared" si="7"/>
        <v>25</v>
      </c>
      <c r="R42" s="26">
        <f t="shared" si="8"/>
        <v>6</v>
      </c>
      <c r="S42" s="53">
        <f t="shared" si="9"/>
        <v>8.41</v>
      </c>
      <c r="T42" s="26">
        <f t="shared" si="10"/>
        <v>31</v>
      </c>
      <c r="U42" s="15">
        <v>1</v>
      </c>
      <c r="V42" s="23"/>
      <c r="W42" s="14">
        <v>50000</v>
      </c>
      <c r="X42" s="31">
        <v>14</v>
      </c>
    </row>
    <row r="43" spans="1:24" ht="12.75">
      <c r="A43" s="18">
        <v>34</v>
      </c>
      <c r="B43" s="3" t="s">
        <v>30</v>
      </c>
      <c r="C43" s="4">
        <v>0</v>
      </c>
      <c r="D43" s="4">
        <v>0.5</v>
      </c>
      <c r="E43" s="4">
        <v>0</v>
      </c>
      <c r="F43" s="4">
        <v>1</v>
      </c>
      <c r="G43" s="4">
        <f t="shared" si="1"/>
        <v>0.5</v>
      </c>
      <c r="H43" s="4">
        <f t="shared" si="2"/>
        <v>1</v>
      </c>
      <c r="I43" s="5">
        <v>0.18</v>
      </c>
      <c r="J43" s="5">
        <v>0</v>
      </c>
      <c r="K43" s="4">
        <v>2</v>
      </c>
      <c r="L43" s="4">
        <v>0</v>
      </c>
      <c r="M43" s="4">
        <f t="shared" si="3"/>
        <v>0.18</v>
      </c>
      <c r="N43" s="4">
        <f t="shared" si="4"/>
        <v>2</v>
      </c>
      <c r="O43" s="25">
        <f t="shared" si="5"/>
        <v>0.18</v>
      </c>
      <c r="P43" s="25">
        <f t="shared" si="6"/>
        <v>0.5</v>
      </c>
      <c r="Q43" s="26">
        <f t="shared" si="7"/>
        <v>2</v>
      </c>
      <c r="R43" s="26">
        <f t="shared" si="8"/>
        <v>1</v>
      </c>
      <c r="S43" s="53">
        <f t="shared" si="9"/>
        <v>0.6799999999999999</v>
      </c>
      <c r="T43" s="26">
        <f t="shared" si="10"/>
        <v>3</v>
      </c>
      <c r="U43" s="15"/>
      <c r="V43" s="23"/>
      <c r="W43" s="14">
        <v>50000</v>
      </c>
      <c r="X43" s="31">
        <v>14</v>
      </c>
    </row>
    <row r="44" spans="1:24" ht="12.75">
      <c r="A44" s="18">
        <v>35</v>
      </c>
      <c r="B44" s="3" t="s">
        <v>43</v>
      </c>
      <c r="C44" s="4">
        <v>8.5</v>
      </c>
      <c r="D44" s="4">
        <v>5</v>
      </c>
      <c r="E44" s="4">
        <v>12</v>
      </c>
      <c r="F44" s="4">
        <v>9</v>
      </c>
      <c r="G44" s="4">
        <f t="shared" si="1"/>
        <v>13.5</v>
      </c>
      <c r="H44" s="4">
        <f t="shared" si="2"/>
        <v>21</v>
      </c>
      <c r="I44" s="5">
        <v>7.44</v>
      </c>
      <c r="J44" s="5">
        <v>3.68</v>
      </c>
      <c r="K44" s="4">
        <v>27</v>
      </c>
      <c r="L44" s="4">
        <v>9</v>
      </c>
      <c r="M44" s="4">
        <f t="shared" si="3"/>
        <v>11.120000000000001</v>
      </c>
      <c r="N44" s="4">
        <f t="shared" si="4"/>
        <v>36</v>
      </c>
      <c r="O44" s="25">
        <f t="shared" si="5"/>
        <v>15.940000000000001</v>
      </c>
      <c r="P44" s="25">
        <f t="shared" si="6"/>
        <v>8.68</v>
      </c>
      <c r="Q44" s="26">
        <f t="shared" si="7"/>
        <v>39</v>
      </c>
      <c r="R44" s="26">
        <f t="shared" si="8"/>
        <v>18</v>
      </c>
      <c r="S44" s="53">
        <f t="shared" si="9"/>
        <v>24.62</v>
      </c>
      <c r="T44" s="26">
        <f t="shared" si="10"/>
        <v>57</v>
      </c>
      <c r="U44" s="15">
        <v>2</v>
      </c>
      <c r="V44" s="23"/>
      <c r="W44" s="14">
        <v>10000</v>
      </c>
      <c r="X44" s="35">
        <v>67</v>
      </c>
    </row>
    <row r="45" spans="1:24" ht="12.75">
      <c r="A45" s="18">
        <v>36</v>
      </c>
      <c r="B45" s="3" t="s">
        <v>44</v>
      </c>
      <c r="C45" s="4">
        <v>0</v>
      </c>
      <c r="D45" s="4">
        <v>1</v>
      </c>
      <c r="E45" s="4">
        <v>0</v>
      </c>
      <c r="F45" s="4">
        <v>1</v>
      </c>
      <c r="G45" s="4">
        <f t="shared" si="1"/>
        <v>1</v>
      </c>
      <c r="H45" s="4">
        <f t="shared" si="2"/>
        <v>1</v>
      </c>
      <c r="I45" s="5"/>
      <c r="J45" s="5"/>
      <c r="K45" s="4"/>
      <c r="L45" s="4"/>
      <c r="M45" s="4">
        <f t="shared" si="3"/>
        <v>0</v>
      </c>
      <c r="N45" s="4">
        <f t="shared" si="4"/>
        <v>0</v>
      </c>
      <c r="O45" s="25">
        <f t="shared" si="5"/>
        <v>0</v>
      </c>
      <c r="P45" s="25">
        <f t="shared" si="6"/>
        <v>1</v>
      </c>
      <c r="Q45" s="26">
        <f t="shared" si="7"/>
        <v>0</v>
      </c>
      <c r="R45" s="26">
        <f t="shared" si="8"/>
        <v>1</v>
      </c>
      <c r="S45" s="53">
        <f t="shared" si="9"/>
        <v>1</v>
      </c>
      <c r="T45" s="26">
        <f t="shared" si="10"/>
        <v>1</v>
      </c>
      <c r="U45" s="15"/>
      <c r="V45" s="23"/>
      <c r="W45" s="14">
        <v>50000</v>
      </c>
      <c r="X45" s="31">
        <v>14</v>
      </c>
    </row>
    <row r="46" spans="1:24" ht="12.75">
      <c r="A46" s="18">
        <v>37</v>
      </c>
      <c r="B46" s="3" t="s">
        <v>45</v>
      </c>
      <c r="C46" s="4">
        <v>3</v>
      </c>
      <c r="D46" s="4">
        <v>6.5</v>
      </c>
      <c r="E46" s="4">
        <v>5</v>
      </c>
      <c r="F46" s="4">
        <v>8</v>
      </c>
      <c r="G46" s="4">
        <f t="shared" si="1"/>
        <v>9.5</v>
      </c>
      <c r="H46" s="4">
        <f t="shared" si="2"/>
        <v>13</v>
      </c>
      <c r="I46" s="5">
        <v>4.86</v>
      </c>
      <c r="J46" s="5">
        <v>3.72</v>
      </c>
      <c r="K46" s="4">
        <v>20</v>
      </c>
      <c r="L46" s="4">
        <v>12</v>
      </c>
      <c r="M46" s="4">
        <f t="shared" si="3"/>
        <v>8.58</v>
      </c>
      <c r="N46" s="4">
        <f t="shared" si="4"/>
        <v>32</v>
      </c>
      <c r="O46" s="25">
        <f t="shared" si="5"/>
        <v>7.86</v>
      </c>
      <c r="P46" s="25">
        <f t="shared" si="6"/>
        <v>10.22</v>
      </c>
      <c r="Q46" s="26">
        <f t="shared" si="7"/>
        <v>25</v>
      </c>
      <c r="R46" s="26">
        <f t="shared" si="8"/>
        <v>20</v>
      </c>
      <c r="S46" s="53">
        <f t="shared" si="9"/>
        <v>18.08</v>
      </c>
      <c r="T46" s="26">
        <f t="shared" si="10"/>
        <v>45</v>
      </c>
      <c r="U46" s="15">
        <v>1</v>
      </c>
      <c r="V46" s="23"/>
      <c r="W46" s="14">
        <v>10000</v>
      </c>
      <c r="X46" s="35">
        <v>67</v>
      </c>
    </row>
    <row r="47" spans="1:24" ht="12.75">
      <c r="A47" s="18">
        <v>38</v>
      </c>
      <c r="B47" s="3" t="s">
        <v>31</v>
      </c>
      <c r="C47" s="4"/>
      <c r="D47" s="4"/>
      <c r="E47" s="4"/>
      <c r="F47" s="4"/>
      <c r="G47" s="4">
        <f t="shared" si="1"/>
        <v>0</v>
      </c>
      <c r="H47" s="4">
        <f t="shared" si="2"/>
        <v>0</v>
      </c>
      <c r="I47" s="5">
        <v>0.03</v>
      </c>
      <c r="J47" s="5"/>
      <c r="K47" s="4">
        <v>1</v>
      </c>
      <c r="L47" s="4"/>
      <c r="M47" s="4">
        <f t="shared" si="3"/>
        <v>0.03</v>
      </c>
      <c r="N47" s="4">
        <f t="shared" si="4"/>
        <v>1</v>
      </c>
      <c r="O47" s="25">
        <f t="shared" si="5"/>
        <v>0.03</v>
      </c>
      <c r="P47" s="25">
        <f t="shared" si="6"/>
        <v>0</v>
      </c>
      <c r="Q47" s="26">
        <f t="shared" si="7"/>
        <v>1</v>
      </c>
      <c r="R47" s="26">
        <f t="shared" si="8"/>
        <v>0</v>
      </c>
      <c r="S47" s="53">
        <f t="shared" si="9"/>
        <v>0.03</v>
      </c>
      <c r="T47" s="26">
        <f t="shared" si="10"/>
        <v>1</v>
      </c>
      <c r="U47" s="15"/>
      <c r="V47" s="23"/>
      <c r="W47" s="14">
        <v>50000</v>
      </c>
      <c r="X47" s="31">
        <v>14</v>
      </c>
    </row>
    <row r="48" spans="1:24" ht="12.75">
      <c r="A48" s="18">
        <v>39</v>
      </c>
      <c r="B48" s="3" t="s">
        <v>46</v>
      </c>
      <c r="C48" s="4">
        <v>21</v>
      </c>
      <c r="D48" s="4">
        <v>33.25</v>
      </c>
      <c r="E48" s="4">
        <v>35</v>
      </c>
      <c r="F48" s="4">
        <v>45</v>
      </c>
      <c r="G48" s="4">
        <f t="shared" si="1"/>
        <v>54.25</v>
      </c>
      <c r="H48" s="4">
        <f t="shared" si="2"/>
        <v>80</v>
      </c>
      <c r="I48" s="5">
        <v>7.95</v>
      </c>
      <c r="J48" s="5">
        <v>3.5</v>
      </c>
      <c r="K48" s="4">
        <v>14</v>
      </c>
      <c r="L48" s="4">
        <v>4</v>
      </c>
      <c r="M48" s="4">
        <f t="shared" si="3"/>
        <v>11.45</v>
      </c>
      <c r="N48" s="4">
        <f t="shared" si="4"/>
        <v>18</v>
      </c>
      <c r="O48" s="25">
        <f t="shared" si="5"/>
        <v>28.95</v>
      </c>
      <c r="P48" s="25">
        <f t="shared" si="6"/>
        <v>36.75</v>
      </c>
      <c r="Q48" s="26">
        <f t="shared" si="7"/>
        <v>49</v>
      </c>
      <c r="R48" s="26">
        <f t="shared" si="8"/>
        <v>49</v>
      </c>
      <c r="S48" s="53">
        <f t="shared" si="9"/>
        <v>65.7</v>
      </c>
      <c r="T48" s="26">
        <f t="shared" si="10"/>
        <v>98</v>
      </c>
      <c r="U48" s="15">
        <v>4</v>
      </c>
      <c r="V48" s="23"/>
      <c r="W48" s="14">
        <v>10000</v>
      </c>
      <c r="X48" s="35">
        <v>67</v>
      </c>
    </row>
    <row r="49" spans="1:24" ht="12.75">
      <c r="A49" s="18">
        <v>40</v>
      </c>
      <c r="B49" s="3" t="s">
        <v>47</v>
      </c>
      <c r="C49" s="4">
        <v>1.5</v>
      </c>
      <c r="D49" s="4">
        <v>0</v>
      </c>
      <c r="E49" s="4">
        <v>2</v>
      </c>
      <c r="F49" s="4">
        <v>0</v>
      </c>
      <c r="G49" s="4">
        <f t="shared" si="1"/>
        <v>1.5</v>
      </c>
      <c r="H49" s="4">
        <f t="shared" si="2"/>
        <v>2</v>
      </c>
      <c r="I49" s="5">
        <v>1</v>
      </c>
      <c r="J49" s="5">
        <v>0</v>
      </c>
      <c r="K49" s="4">
        <v>1</v>
      </c>
      <c r="L49" s="4">
        <v>0</v>
      </c>
      <c r="M49" s="4">
        <f t="shared" si="3"/>
        <v>1</v>
      </c>
      <c r="N49" s="4">
        <f t="shared" si="4"/>
        <v>1</v>
      </c>
      <c r="O49" s="25">
        <f t="shared" si="5"/>
        <v>2.5</v>
      </c>
      <c r="P49" s="25">
        <f t="shared" si="6"/>
        <v>0</v>
      </c>
      <c r="Q49" s="26">
        <f t="shared" si="7"/>
        <v>3</v>
      </c>
      <c r="R49" s="26">
        <f t="shared" si="8"/>
        <v>0</v>
      </c>
      <c r="S49" s="53">
        <f t="shared" si="9"/>
        <v>2.5</v>
      </c>
      <c r="T49" s="26">
        <f t="shared" si="10"/>
        <v>3</v>
      </c>
      <c r="U49" s="15">
        <v>1</v>
      </c>
      <c r="V49" s="23"/>
      <c r="W49" s="14">
        <v>50000</v>
      </c>
      <c r="X49" s="31">
        <v>14</v>
      </c>
    </row>
    <row r="50" spans="1:24" ht="12.75">
      <c r="A50" s="18">
        <v>41</v>
      </c>
      <c r="B50" s="3" t="s">
        <v>48</v>
      </c>
      <c r="C50" s="4"/>
      <c r="D50" s="4"/>
      <c r="E50" s="4"/>
      <c r="F50" s="4"/>
      <c r="G50" s="4">
        <f t="shared" si="1"/>
        <v>0</v>
      </c>
      <c r="H50" s="4">
        <f t="shared" si="2"/>
        <v>0</v>
      </c>
      <c r="I50" s="5">
        <v>1.5</v>
      </c>
      <c r="J50" s="5">
        <v>2.5</v>
      </c>
      <c r="K50" s="4">
        <v>4</v>
      </c>
      <c r="L50" s="4">
        <v>5</v>
      </c>
      <c r="M50" s="4">
        <f t="shared" si="3"/>
        <v>4</v>
      </c>
      <c r="N50" s="4">
        <f t="shared" si="4"/>
        <v>9</v>
      </c>
      <c r="O50" s="25">
        <f t="shared" si="5"/>
        <v>1.5</v>
      </c>
      <c r="P50" s="25">
        <f t="shared" si="6"/>
        <v>2.5</v>
      </c>
      <c r="Q50" s="26">
        <f t="shared" si="7"/>
        <v>4</v>
      </c>
      <c r="R50" s="26">
        <f t="shared" si="8"/>
        <v>5</v>
      </c>
      <c r="S50" s="53">
        <f t="shared" si="9"/>
        <v>4</v>
      </c>
      <c r="T50" s="26">
        <f t="shared" si="10"/>
        <v>9</v>
      </c>
      <c r="U50" s="15"/>
      <c r="V50" s="23"/>
      <c r="W50" s="14">
        <v>50000</v>
      </c>
      <c r="X50" s="31">
        <v>14</v>
      </c>
    </row>
    <row r="51" spans="1:24" ht="12.75">
      <c r="A51" s="18">
        <v>42</v>
      </c>
      <c r="B51" s="3" t="s">
        <v>49</v>
      </c>
      <c r="C51" s="4">
        <v>5.5</v>
      </c>
      <c r="D51" s="4">
        <v>10.75</v>
      </c>
      <c r="E51" s="4">
        <v>7</v>
      </c>
      <c r="F51" s="4">
        <v>14</v>
      </c>
      <c r="G51" s="4">
        <f t="shared" si="1"/>
        <v>16.25</v>
      </c>
      <c r="H51" s="4">
        <f t="shared" si="2"/>
        <v>21</v>
      </c>
      <c r="I51" s="5">
        <v>1.5</v>
      </c>
      <c r="J51" s="5">
        <v>1.98</v>
      </c>
      <c r="K51" s="4">
        <v>7</v>
      </c>
      <c r="L51" s="4">
        <v>9</v>
      </c>
      <c r="M51" s="4">
        <f t="shared" si="3"/>
        <v>3.48</v>
      </c>
      <c r="N51" s="4">
        <f t="shared" si="4"/>
        <v>16</v>
      </c>
      <c r="O51" s="25">
        <f t="shared" si="5"/>
        <v>7</v>
      </c>
      <c r="P51" s="25">
        <f t="shared" si="6"/>
        <v>12.73</v>
      </c>
      <c r="Q51" s="26">
        <f t="shared" si="7"/>
        <v>14</v>
      </c>
      <c r="R51" s="26">
        <f t="shared" si="8"/>
        <v>23</v>
      </c>
      <c r="S51" s="53">
        <f t="shared" si="9"/>
        <v>19.73</v>
      </c>
      <c r="T51" s="26">
        <f t="shared" si="10"/>
        <v>37</v>
      </c>
      <c r="U51" s="15">
        <v>3</v>
      </c>
      <c r="V51" s="23"/>
      <c r="W51" s="14">
        <v>10000</v>
      </c>
      <c r="X51" s="35">
        <v>67</v>
      </c>
    </row>
    <row r="52" spans="1:24" ht="12.75">
      <c r="A52" s="18">
        <v>43</v>
      </c>
      <c r="B52" s="3" t="s">
        <v>50</v>
      </c>
      <c r="C52" s="4">
        <v>0.5</v>
      </c>
      <c r="D52" s="4">
        <v>0.5</v>
      </c>
      <c r="E52" s="4">
        <v>1</v>
      </c>
      <c r="F52" s="4">
        <v>1</v>
      </c>
      <c r="G52" s="4">
        <f t="shared" si="1"/>
        <v>1</v>
      </c>
      <c r="H52" s="4">
        <f t="shared" si="2"/>
        <v>2</v>
      </c>
      <c r="I52" s="5">
        <v>1.057</v>
      </c>
      <c r="J52" s="5">
        <v>4.857</v>
      </c>
      <c r="K52" s="4">
        <v>7</v>
      </c>
      <c r="L52" s="4">
        <v>10</v>
      </c>
      <c r="M52" s="4">
        <f t="shared" si="3"/>
        <v>5.914</v>
      </c>
      <c r="N52" s="4">
        <f t="shared" si="4"/>
        <v>17</v>
      </c>
      <c r="O52" s="25">
        <f t="shared" si="5"/>
        <v>1.557</v>
      </c>
      <c r="P52" s="25">
        <f t="shared" si="6"/>
        <v>5.357</v>
      </c>
      <c r="Q52" s="26">
        <f t="shared" si="7"/>
        <v>8</v>
      </c>
      <c r="R52" s="26">
        <f t="shared" si="8"/>
        <v>11</v>
      </c>
      <c r="S52" s="53">
        <f t="shared" si="9"/>
        <v>6.914</v>
      </c>
      <c r="T52" s="26">
        <f t="shared" si="10"/>
        <v>19</v>
      </c>
      <c r="U52" s="15">
        <v>1</v>
      </c>
      <c r="V52" s="23"/>
      <c r="W52" s="14">
        <v>50000</v>
      </c>
      <c r="X52" s="31">
        <v>14</v>
      </c>
    </row>
    <row r="53" spans="1:24" ht="12">
      <c r="A53" s="18"/>
      <c r="B53" s="6" t="s">
        <v>7</v>
      </c>
      <c r="C53" s="7">
        <f aca="true" t="shared" si="11" ref="C53:R53">SUM(C10:C52)</f>
        <v>141.75</v>
      </c>
      <c r="D53" s="7">
        <f t="shared" si="11"/>
        <v>168.75</v>
      </c>
      <c r="E53" s="7">
        <f t="shared" si="11"/>
        <v>187</v>
      </c>
      <c r="F53" s="7">
        <f t="shared" si="11"/>
        <v>233</v>
      </c>
      <c r="G53" s="7">
        <f>SUM(G10:G52)</f>
        <v>310.5</v>
      </c>
      <c r="H53" s="7">
        <f t="shared" si="11"/>
        <v>420</v>
      </c>
      <c r="I53" s="24">
        <f t="shared" si="11"/>
        <v>163.309</v>
      </c>
      <c r="J53" s="24">
        <f t="shared" si="11"/>
        <v>71.64500000000001</v>
      </c>
      <c r="K53" s="7">
        <f t="shared" si="11"/>
        <v>491</v>
      </c>
      <c r="L53" s="7">
        <f t="shared" si="11"/>
        <v>198</v>
      </c>
      <c r="M53" s="7">
        <f t="shared" si="11"/>
        <v>234.954</v>
      </c>
      <c r="N53" s="7">
        <f t="shared" si="11"/>
        <v>689</v>
      </c>
      <c r="O53" s="25">
        <f t="shared" si="11"/>
        <v>305.05899999999997</v>
      </c>
      <c r="P53" s="25">
        <f t="shared" si="11"/>
        <v>240.39499999999998</v>
      </c>
      <c r="Q53" s="26">
        <f t="shared" si="11"/>
        <v>678</v>
      </c>
      <c r="R53" s="26">
        <f t="shared" si="11"/>
        <v>431</v>
      </c>
      <c r="S53" s="53">
        <f t="shared" si="9"/>
        <v>545.454</v>
      </c>
      <c r="T53" s="26">
        <f t="shared" si="10"/>
        <v>1109</v>
      </c>
      <c r="U53" s="26"/>
      <c r="V53" s="26"/>
      <c r="W53" s="26"/>
      <c r="X53" s="36"/>
    </row>
    <row r="54" spans="1:24" ht="12">
      <c r="A54" s="18">
        <v>44</v>
      </c>
      <c r="B54" s="3" t="s">
        <v>53</v>
      </c>
      <c r="C54" s="4">
        <v>0.5</v>
      </c>
      <c r="D54" s="4">
        <v>0</v>
      </c>
      <c r="E54" s="4">
        <v>1</v>
      </c>
      <c r="F54" s="4">
        <v>0</v>
      </c>
      <c r="G54" s="4">
        <f>C54+D54</f>
        <v>0.5</v>
      </c>
      <c r="H54" s="4">
        <f>E54+F54</f>
        <v>1</v>
      </c>
      <c r="I54" s="5">
        <v>1</v>
      </c>
      <c r="J54" s="5">
        <v>1</v>
      </c>
      <c r="K54" s="4">
        <v>1</v>
      </c>
      <c r="L54" s="4">
        <v>1</v>
      </c>
      <c r="M54" s="4">
        <f>I54+J54</f>
        <v>2</v>
      </c>
      <c r="N54" s="4">
        <f>K54+L54</f>
        <v>2</v>
      </c>
      <c r="O54" s="25">
        <f aca="true" t="shared" si="12" ref="O54:T55">C54+I54</f>
        <v>1.5</v>
      </c>
      <c r="P54" s="25">
        <f t="shared" si="12"/>
        <v>1</v>
      </c>
      <c r="Q54" s="26">
        <f t="shared" si="12"/>
        <v>2</v>
      </c>
      <c r="R54" s="26">
        <f t="shared" si="12"/>
        <v>1</v>
      </c>
      <c r="S54" s="53">
        <f t="shared" si="12"/>
        <v>2.5</v>
      </c>
      <c r="T54" s="26">
        <f t="shared" si="12"/>
        <v>3</v>
      </c>
      <c r="U54" s="15"/>
      <c r="V54" s="14"/>
      <c r="W54" s="14">
        <v>50000</v>
      </c>
      <c r="X54" s="31">
        <v>14</v>
      </c>
    </row>
    <row r="55" spans="1:24" ht="12">
      <c r="A55" s="18">
        <v>45</v>
      </c>
      <c r="B55" s="3" t="s">
        <v>51</v>
      </c>
      <c r="C55" s="4">
        <v>1</v>
      </c>
      <c r="D55" s="4">
        <v>0</v>
      </c>
      <c r="E55" s="4">
        <v>2</v>
      </c>
      <c r="F55" s="4">
        <v>0</v>
      </c>
      <c r="G55" s="4">
        <f>C55+D55</f>
        <v>1</v>
      </c>
      <c r="H55" s="4">
        <f>E55+F55</f>
        <v>2</v>
      </c>
      <c r="I55" s="5">
        <v>0.33</v>
      </c>
      <c r="J55" s="5">
        <v>0.66</v>
      </c>
      <c r="K55" s="4">
        <v>1</v>
      </c>
      <c r="L55" s="4">
        <v>2</v>
      </c>
      <c r="M55" s="4">
        <f>I55+J55</f>
        <v>0.99</v>
      </c>
      <c r="N55" s="4">
        <f>K55+L55</f>
        <v>3</v>
      </c>
      <c r="O55" s="25">
        <f t="shared" si="12"/>
        <v>1.33</v>
      </c>
      <c r="P55" s="25">
        <f t="shared" si="12"/>
        <v>0.66</v>
      </c>
      <c r="Q55" s="26">
        <f t="shared" si="12"/>
        <v>3</v>
      </c>
      <c r="R55" s="26">
        <f t="shared" si="12"/>
        <v>2</v>
      </c>
      <c r="S55" s="53">
        <f t="shared" si="12"/>
        <v>1.99</v>
      </c>
      <c r="T55" s="26">
        <f t="shared" si="12"/>
        <v>5</v>
      </c>
      <c r="U55" s="26"/>
      <c r="V55" s="26"/>
      <c r="W55" s="26"/>
      <c r="X55" s="36"/>
    </row>
    <row r="56" spans="1:24" ht="12.75" thickBot="1">
      <c r="A56" s="19"/>
      <c r="B56" s="20" t="s">
        <v>52</v>
      </c>
      <c r="C56" s="21">
        <f aca="true" t="shared" si="13" ref="C56:T56">C53+C54+C55</f>
        <v>143.25</v>
      </c>
      <c r="D56" s="21">
        <f t="shared" si="13"/>
        <v>168.75</v>
      </c>
      <c r="E56" s="21">
        <f t="shared" si="13"/>
        <v>190</v>
      </c>
      <c r="F56" s="21">
        <f t="shared" si="13"/>
        <v>233</v>
      </c>
      <c r="G56" s="21">
        <f>G53+G54+G55</f>
        <v>312</v>
      </c>
      <c r="H56" s="21">
        <f t="shared" si="13"/>
        <v>423</v>
      </c>
      <c r="I56" s="21">
        <f t="shared" si="13"/>
        <v>164.639</v>
      </c>
      <c r="J56" s="21">
        <f t="shared" si="13"/>
        <v>73.305</v>
      </c>
      <c r="K56" s="21">
        <f t="shared" si="13"/>
        <v>493</v>
      </c>
      <c r="L56" s="21">
        <f t="shared" si="13"/>
        <v>201</v>
      </c>
      <c r="M56" s="21">
        <f t="shared" si="13"/>
        <v>237.94400000000002</v>
      </c>
      <c r="N56" s="21">
        <f t="shared" si="13"/>
        <v>694</v>
      </c>
      <c r="O56" s="21">
        <f t="shared" si="13"/>
        <v>307.88899999999995</v>
      </c>
      <c r="P56" s="21">
        <f t="shared" si="13"/>
        <v>242.05499999999998</v>
      </c>
      <c r="Q56" s="21">
        <f t="shared" si="13"/>
        <v>683</v>
      </c>
      <c r="R56" s="21">
        <f t="shared" si="13"/>
        <v>434</v>
      </c>
      <c r="S56" s="54">
        <f t="shared" si="13"/>
        <v>549.944</v>
      </c>
      <c r="T56" s="21">
        <f t="shared" si="13"/>
        <v>1117</v>
      </c>
      <c r="U56" s="27">
        <f>SUM(U10:U55)</f>
        <v>56</v>
      </c>
      <c r="V56" s="28"/>
      <c r="W56" s="29"/>
      <c r="X56" s="37">
        <f>SUM(X10:X55)</f>
        <v>1464</v>
      </c>
    </row>
    <row r="57" spans="1:8" ht="11.25">
      <c r="A57" s="55"/>
      <c r="B57" s="55"/>
      <c r="C57" s="55"/>
      <c r="D57" s="55"/>
      <c r="E57" s="55"/>
      <c r="F57" s="55"/>
      <c r="G57" s="55"/>
      <c r="H57" s="55"/>
    </row>
    <row r="58" spans="1:8" ht="11.25">
      <c r="A58" s="55"/>
      <c r="B58" s="55"/>
      <c r="C58" s="55"/>
      <c r="D58" s="55"/>
      <c r="E58" s="55"/>
      <c r="F58" s="55"/>
      <c r="G58" s="55"/>
      <c r="H58" s="55"/>
    </row>
    <row r="59" spans="1:8" ht="11.25">
      <c r="A59" s="55"/>
      <c r="B59" s="55"/>
      <c r="C59" s="55"/>
      <c r="D59" s="55"/>
      <c r="E59" s="55"/>
      <c r="F59" s="55"/>
      <c r="G59" s="55"/>
      <c r="H59" s="55"/>
    </row>
    <row r="60" spans="1:8" ht="11.25">
      <c r="A60" s="55"/>
      <c r="B60" s="55"/>
      <c r="C60" s="55"/>
      <c r="D60" s="55"/>
      <c r="E60" s="55"/>
      <c r="F60" s="55"/>
      <c r="G60" s="55"/>
      <c r="H60" s="55"/>
    </row>
    <row r="61" spans="1:8" ht="11.25">
      <c r="A61" s="55"/>
      <c r="B61" s="55"/>
      <c r="C61" s="55"/>
      <c r="D61" s="55"/>
      <c r="E61" s="55"/>
      <c r="F61" s="55"/>
      <c r="G61" s="55"/>
      <c r="H61" s="55"/>
    </row>
    <row r="62" spans="1:8" ht="11.25">
      <c r="A62" s="55"/>
      <c r="B62" s="55"/>
      <c r="C62" s="55"/>
      <c r="D62" s="55"/>
      <c r="E62" s="55"/>
      <c r="F62" s="55"/>
      <c r="G62" s="55"/>
      <c r="H62" s="55"/>
    </row>
    <row r="63" spans="1:8" ht="11.25">
      <c r="A63" s="55"/>
      <c r="B63" s="55"/>
      <c r="C63" s="55"/>
      <c r="D63" s="55"/>
      <c r="E63" s="55"/>
      <c r="F63" s="55"/>
      <c r="G63" s="55"/>
      <c r="H63" s="55"/>
    </row>
    <row r="64" spans="1:8" ht="11.25">
      <c r="A64" s="55"/>
      <c r="B64" s="55"/>
      <c r="C64" s="55"/>
      <c r="D64" s="55"/>
      <c r="E64" s="55"/>
      <c r="F64" s="55"/>
      <c r="G64" s="55"/>
      <c r="H64" s="55"/>
    </row>
    <row r="65" spans="1:8" ht="11.25">
      <c r="A65" s="55"/>
      <c r="B65" s="55"/>
      <c r="C65" s="55"/>
      <c r="D65" s="55"/>
      <c r="E65" s="55"/>
      <c r="F65" s="55"/>
      <c r="G65" s="55"/>
      <c r="H65" s="55"/>
    </row>
    <row r="66" spans="1:8" ht="11.25">
      <c r="A66" s="55"/>
      <c r="B66" s="8"/>
      <c r="C66" s="55"/>
      <c r="D66" s="55"/>
      <c r="E66" s="55"/>
      <c r="F66" s="55"/>
      <c r="G66" s="55"/>
      <c r="H66" s="55"/>
    </row>
    <row r="67" spans="1:8" ht="11.25">
      <c r="A67" s="55"/>
      <c r="B67" s="55"/>
      <c r="C67" s="55"/>
      <c r="D67" s="55"/>
      <c r="E67" s="55"/>
      <c r="F67" s="55"/>
      <c r="G67" s="55"/>
      <c r="H67" s="55"/>
    </row>
    <row r="68" spans="1:8" ht="11.25">
      <c r="A68" s="55"/>
      <c r="B68" s="55"/>
      <c r="C68" s="55"/>
      <c r="D68" s="55"/>
      <c r="E68" s="55"/>
      <c r="F68" s="55"/>
      <c r="G68" s="55"/>
      <c r="H68" s="55"/>
    </row>
    <row r="69" spans="1:8" ht="11.25">
      <c r="A69" s="55"/>
      <c r="B69" s="55"/>
      <c r="C69" s="55"/>
      <c r="D69" s="55"/>
      <c r="E69" s="55"/>
      <c r="F69" s="55"/>
      <c r="G69" s="55"/>
      <c r="H69" s="55"/>
    </row>
    <row r="70" spans="1:8" ht="11.25">
      <c r="A70" s="55"/>
      <c r="B70" s="55"/>
      <c r="C70" s="55"/>
      <c r="D70" s="55"/>
      <c r="E70" s="55"/>
      <c r="F70" s="55"/>
      <c r="G70" s="55"/>
      <c r="H70" s="55"/>
    </row>
    <row r="71" spans="1:8" ht="11.25">
      <c r="A71" s="55"/>
      <c r="B71" s="55"/>
      <c r="C71" s="55"/>
      <c r="D71" s="55"/>
      <c r="E71" s="55"/>
      <c r="F71" s="55"/>
      <c r="G71" s="55"/>
      <c r="H71" s="55"/>
    </row>
    <row r="72" spans="1:8" ht="11.25">
      <c r="A72" s="55"/>
      <c r="B72" s="55"/>
      <c r="C72" s="55"/>
      <c r="D72" s="55"/>
      <c r="E72" s="55"/>
      <c r="F72" s="55"/>
      <c r="G72" s="55"/>
      <c r="H72" s="55"/>
    </row>
    <row r="73" spans="1:8" ht="11.25">
      <c r="A73" s="55"/>
      <c r="B73" s="1"/>
      <c r="C73" s="55"/>
      <c r="D73" s="55"/>
      <c r="E73" s="55"/>
      <c r="F73" s="55"/>
      <c r="G73" s="55"/>
      <c r="H73" s="55"/>
    </row>
    <row r="74" spans="1:8" ht="11.25">
      <c r="A74" s="55"/>
      <c r="B74" s="8"/>
      <c r="C74" s="55"/>
      <c r="D74" s="55"/>
      <c r="E74" s="55"/>
      <c r="F74" s="55"/>
      <c r="G74" s="55"/>
      <c r="H74" s="55"/>
    </row>
    <row r="75" spans="1:8" ht="11.25">
      <c r="A75" s="55"/>
      <c r="B75" s="55"/>
      <c r="C75" s="55"/>
      <c r="D75" s="55"/>
      <c r="E75" s="55"/>
      <c r="F75" s="55"/>
      <c r="G75" s="55"/>
      <c r="H75" s="55"/>
    </row>
    <row r="76" spans="1:8" ht="11.25">
      <c r="A76" s="55"/>
      <c r="B76" s="55"/>
      <c r="C76" s="55"/>
      <c r="D76" s="55"/>
      <c r="E76" s="55"/>
      <c r="F76" s="55"/>
      <c r="G76" s="55"/>
      <c r="H76" s="55"/>
    </row>
    <row r="77" spans="1:8" ht="11.25">
      <c r="A77" s="55"/>
      <c r="B77" s="55"/>
      <c r="C77" s="55"/>
      <c r="D77" s="55"/>
      <c r="E77" s="55"/>
      <c r="F77" s="55"/>
      <c r="G77" s="55"/>
      <c r="H77" s="55"/>
    </row>
    <row r="78" spans="1:8" ht="11.25">
      <c r="A78" s="55"/>
      <c r="B78" s="55"/>
      <c r="C78" s="55"/>
      <c r="D78" s="55"/>
      <c r="E78" s="55"/>
      <c r="F78" s="55"/>
      <c r="G78" s="55"/>
      <c r="H78" s="55"/>
    </row>
    <row r="79" spans="1:8" ht="11.25">
      <c r="A79" s="55"/>
      <c r="B79" s="55"/>
      <c r="C79" s="55"/>
      <c r="D79" s="55"/>
      <c r="E79" s="55"/>
      <c r="F79" s="55"/>
      <c r="G79" s="55"/>
      <c r="H79" s="55"/>
    </row>
    <row r="80" spans="1:8" ht="11.25">
      <c r="A80" s="55"/>
      <c r="B80" s="55"/>
      <c r="C80" s="55"/>
      <c r="D80" s="55"/>
      <c r="E80" s="55"/>
      <c r="F80" s="55"/>
      <c r="G80" s="55"/>
      <c r="H80" s="55"/>
    </row>
    <row r="81" spans="1:8" ht="11.25">
      <c r="A81" s="55"/>
      <c r="B81" s="55"/>
      <c r="C81" s="55"/>
      <c r="D81" s="55"/>
      <c r="E81" s="55"/>
      <c r="F81" s="55"/>
      <c r="G81" s="55"/>
      <c r="H81" s="55"/>
    </row>
    <row r="82" spans="1:8" ht="11.25">
      <c r="A82" s="55"/>
      <c r="B82" s="55"/>
      <c r="C82" s="55"/>
      <c r="D82" s="55"/>
      <c r="E82" s="55"/>
      <c r="F82" s="55"/>
      <c r="G82" s="55"/>
      <c r="H82" s="55"/>
    </row>
    <row r="83" spans="1:8" ht="11.25">
      <c r="A83" s="55"/>
      <c r="B83" s="55"/>
      <c r="C83" s="55"/>
      <c r="D83" s="55"/>
      <c r="E83" s="55"/>
      <c r="F83" s="55"/>
      <c r="G83" s="55"/>
      <c r="H83" s="55"/>
    </row>
    <row r="84" spans="1:8" ht="11.25">
      <c r="A84" s="55"/>
      <c r="B84" s="55"/>
      <c r="C84" s="55"/>
      <c r="D84" s="55"/>
      <c r="E84" s="55"/>
      <c r="F84" s="55"/>
      <c r="G84" s="55"/>
      <c r="H84" s="55"/>
    </row>
    <row r="85" spans="1:8" ht="11.25">
      <c r="A85" s="55"/>
      <c r="B85" s="55"/>
      <c r="C85" s="55"/>
      <c r="D85" s="55"/>
      <c r="E85" s="55"/>
      <c r="F85" s="55"/>
      <c r="G85" s="55"/>
      <c r="H85" s="55"/>
    </row>
    <row r="86" spans="1:8" ht="11.25">
      <c r="A86" s="55"/>
      <c r="B86" s="55"/>
      <c r="C86" s="55"/>
      <c r="D86" s="55"/>
      <c r="E86" s="55"/>
      <c r="F86" s="55"/>
      <c r="G86" s="55"/>
      <c r="H86" s="55"/>
    </row>
    <row r="87" spans="1:8" ht="11.25">
      <c r="A87" s="55"/>
      <c r="B87" s="55"/>
      <c r="C87" s="55"/>
      <c r="D87" s="55"/>
      <c r="E87" s="55"/>
      <c r="F87" s="55"/>
      <c r="G87" s="55"/>
      <c r="H87" s="55"/>
    </row>
    <row r="88" spans="1:8" ht="11.25">
      <c r="A88" s="55"/>
      <c r="B88" s="55"/>
      <c r="C88" s="55"/>
      <c r="D88" s="55"/>
      <c r="E88" s="55"/>
      <c r="F88" s="55"/>
      <c r="G88" s="55"/>
      <c r="H88" s="55"/>
    </row>
    <row r="89" spans="1:8" ht="11.25">
      <c r="A89" s="55"/>
      <c r="B89" s="55"/>
      <c r="C89" s="55"/>
      <c r="D89" s="55"/>
      <c r="E89" s="55"/>
      <c r="F89" s="55"/>
      <c r="G89" s="55"/>
      <c r="H89" s="55"/>
    </row>
    <row r="90" spans="1:8" ht="11.25">
      <c r="A90" s="55"/>
      <c r="B90" s="55"/>
      <c r="C90" s="55"/>
      <c r="D90" s="55"/>
      <c r="E90" s="55"/>
      <c r="F90" s="55"/>
      <c r="G90" s="55"/>
      <c r="H90" s="55"/>
    </row>
    <row r="91" spans="1:8" ht="11.25">
      <c r="A91" s="55"/>
      <c r="B91" s="55"/>
      <c r="C91" s="55"/>
      <c r="D91" s="55"/>
      <c r="E91" s="55"/>
      <c r="F91" s="55"/>
      <c r="G91" s="55"/>
      <c r="H91" s="55"/>
    </row>
    <row r="92" spans="1:8" ht="11.25">
      <c r="A92" s="55"/>
      <c r="B92" s="55"/>
      <c r="C92" s="55"/>
      <c r="D92" s="55"/>
      <c r="E92" s="55"/>
      <c r="F92" s="55"/>
      <c r="G92" s="55"/>
      <c r="H92" s="55"/>
    </row>
    <row r="93" spans="1:8" ht="11.25">
      <c r="A93" s="55"/>
      <c r="B93" s="55"/>
      <c r="C93" s="55"/>
      <c r="D93" s="55"/>
      <c r="E93" s="55"/>
      <c r="F93" s="55"/>
      <c r="G93" s="55"/>
      <c r="H93" s="55"/>
    </row>
    <row r="94" spans="1:8" ht="11.25">
      <c r="A94" s="55"/>
      <c r="B94" s="55"/>
      <c r="C94" s="55"/>
      <c r="D94" s="55"/>
      <c r="E94" s="55"/>
      <c r="F94" s="55"/>
      <c r="G94" s="55"/>
      <c r="H94" s="55"/>
    </row>
    <row r="95" spans="1:8" ht="11.25">
      <c r="A95" s="55"/>
      <c r="B95" s="55"/>
      <c r="C95" s="55"/>
      <c r="D95" s="55"/>
      <c r="E95" s="55"/>
      <c r="F95" s="55"/>
      <c r="G95" s="55"/>
      <c r="H95" s="55"/>
    </row>
    <row r="96" spans="1:8" ht="11.25">
      <c r="A96" s="55"/>
      <c r="B96" s="55"/>
      <c r="C96" s="55"/>
      <c r="D96" s="55"/>
      <c r="E96" s="55"/>
      <c r="F96" s="55"/>
      <c r="G96" s="55"/>
      <c r="H96" s="55"/>
    </row>
    <row r="97" spans="1:8" ht="11.25">
      <c r="A97" s="55"/>
      <c r="B97" s="55"/>
      <c r="C97" s="55"/>
      <c r="D97" s="55"/>
      <c r="E97" s="55"/>
      <c r="F97" s="55"/>
      <c r="G97" s="55"/>
      <c r="H97" s="55"/>
    </row>
    <row r="98" spans="1:8" ht="11.25">
      <c r="A98" s="55"/>
      <c r="B98" s="55"/>
      <c r="C98" s="55"/>
      <c r="D98" s="55"/>
      <c r="E98" s="55"/>
      <c r="F98" s="55"/>
      <c r="G98" s="55"/>
      <c r="H98" s="55"/>
    </row>
    <row r="99" spans="1:8" ht="11.25">
      <c r="A99" s="55"/>
      <c r="B99" s="55"/>
      <c r="C99" s="55"/>
      <c r="D99" s="55"/>
      <c r="E99" s="55"/>
      <c r="F99" s="55"/>
      <c r="G99" s="55"/>
      <c r="H99" s="55"/>
    </row>
    <row r="100" spans="1:8" ht="11.25">
      <c r="A100" s="55"/>
      <c r="B100" s="55"/>
      <c r="C100" s="55"/>
      <c r="D100" s="55"/>
      <c r="E100" s="55"/>
      <c r="F100" s="55"/>
      <c r="G100" s="55"/>
      <c r="H100" s="55"/>
    </row>
    <row r="101" spans="1:8" ht="11.25">
      <c r="A101" s="55"/>
      <c r="B101" s="55"/>
      <c r="C101" s="55"/>
      <c r="D101" s="55"/>
      <c r="E101" s="55"/>
      <c r="F101" s="55"/>
      <c r="G101" s="55"/>
      <c r="H101" s="55"/>
    </row>
    <row r="102" spans="1:8" ht="11.25">
      <c r="A102" s="55"/>
      <c r="B102" s="55"/>
      <c r="C102" s="55"/>
      <c r="D102" s="55"/>
      <c r="E102" s="55"/>
      <c r="F102" s="55"/>
      <c r="G102" s="55"/>
      <c r="H102" s="55"/>
    </row>
    <row r="103" spans="1:8" ht="11.25">
      <c r="A103" s="55"/>
      <c r="B103" s="55"/>
      <c r="C103" s="55"/>
      <c r="D103" s="55"/>
      <c r="E103" s="55"/>
      <c r="F103" s="55"/>
      <c r="G103" s="55"/>
      <c r="H103" s="55"/>
    </row>
    <row r="104" spans="1:8" ht="11.25">
      <c r="A104" s="55"/>
      <c r="B104" s="55"/>
      <c r="C104" s="55"/>
      <c r="D104" s="55"/>
      <c r="E104" s="55"/>
      <c r="F104" s="55"/>
      <c r="G104" s="55"/>
      <c r="H104" s="55"/>
    </row>
    <row r="105" spans="1:8" ht="11.25">
      <c r="A105" s="55"/>
      <c r="B105" s="55"/>
      <c r="C105" s="55"/>
      <c r="D105" s="55"/>
      <c r="E105" s="55"/>
      <c r="F105" s="55"/>
      <c r="G105" s="55"/>
      <c r="H105" s="55"/>
    </row>
    <row r="106" spans="1:8" ht="11.25">
      <c r="A106" s="55"/>
      <c r="B106" s="55"/>
      <c r="C106" s="55"/>
      <c r="D106" s="55"/>
      <c r="E106" s="55"/>
      <c r="F106" s="55"/>
      <c r="G106" s="55"/>
      <c r="H106" s="55"/>
    </row>
    <row r="107" spans="1:8" ht="11.25">
      <c r="A107" s="55"/>
      <c r="B107" s="55"/>
      <c r="C107" s="55"/>
      <c r="D107" s="55"/>
      <c r="E107" s="55"/>
      <c r="F107" s="55"/>
      <c r="G107" s="55"/>
      <c r="H107" s="55"/>
    </row>
    <row r="108" spans="1:8" ht="11.25">
      <c r="A108" s="55"/>
      <c r="B108" s="55"/>
      <c r="C108" s="55"/>
      <c r="D108" s="55"/>
      <c r="E108" s="55"/>
      <c r="F108" s="55"/>
      <c r="G108" s="55"/>
      <c r="H108" s="55"/>
    </row>
    <row r="109" spans="1:8" ht="11.25">
      <c r="A109" s="55"/>
      <c r="B109" s="55"/>
      <c r="C109" s="55"/>
      <c r="D109" s="55"/>
      <c r="E109" s="55"/>
      <c r="F109" s="55"/>
      <c r="G109" s="55"/>
      <c r="H109" s="55"/>
    </row>
    <row r="110" spans="1:8" ht="11.25">
      <c r="A110" s="55"/>
      <c r="B110" s="55"/>
      <c r="C110" s="55"/>
      <c r="D110" s="55"/>
      <c r="E110" s="55"/>
      <c r="F110" s="55"/>
      <c r="G110" s="55"/>
      <c r="H110" s="55"/>
    </row>
    <row r="111" spans="1:8" ht="11.25">
      <c r="A111" s="55"/>
      <c r="B111" s="55"/>
      <c r="C111" s="55"/>
      <c r="D111" s="55"/>
      <c r="E111" s="55"/>
      <c r="F111" s="55"/>
      <c r="G111" s="55"/>
      <c r="H111" s="55"/>
    </row>
    <row r="112" spans="1:8" ht="11.25">
      <c r="A112" s="55"/>
      <c r="B112" s="55"/>
      <c r="C112" s="55"/>
      <c r="D112" s="55"/>
      <c r="E112" s="55"/>
      <c r="F112" s="55"/>
      <c r="G112" s="55"/>
      <c r="H112" s="55"/>
    </row>
    <row r="113" spans="1:8" ht="11.25">
      <c r="A113" s="55"/>
      <c r="B113" s="2"/>
      <c r="C113" s="55"/>
      <c r="D113" s="55"/>
      <c r="E113" s="55"/>
      <c r="F113" s="55"/>
      <c r="G113" s="55"/>
      <c r="H113" s="55"/>
    </row>
    <row r="114" spans="1:8" ht="11.25">
      <c r="A114" s="55"/>
      <c r="B114" s="2"/>
      <c r="C114" s="55"/>
      <c r="D114" s="55"/>
      <c r="E114" s="55"/>
      <c r="F114" s="55"/>
      <c r="G114" s="55"/>
      <c r="H114" s="55"/>
    </row>
    <row r="115" spans="1:8" ht="11.25">
      <c r="A115" s="55"/>
      <c r="B115" s="2"/>
      <c r="C115" s="55"/>
      <c r="D115" s="55"/>
      <c r="E115" s="55"/>
      <c r="F115" s="55"/>
      <c r="G115" s="55"/>
      <c r="H115" s="55"/>
    </row>
    <row r="116" spans="1:8" ht="11.25">
      <c r="A116" s="55"/>
      <c r="B116" s="2"/>
      <c r="C116" s="55"/>
      <c r="D116" s="55"/>
      <c r="E116" s="55"/>
      <c r="F116" s="55"/>
      <c r="G116" s="55"/>
      <c r="H116" s="55"/>
    </row>
    <row r="117" spans="1:8" ht="11.25">
      <c r="A117" s="55"/>
      <c r="B117" s="2"/>
      <c r="C117" s="55"/>
      <c r="D117" s="55"/>
      <c r="E117" s="55"/>
      <c r="F117" s="55"/>
      <c r="G117" s="55"/>
      <c r="H117" s="55"/>
    </row>
    <row r="118" spans="1:8" ht="11.25">
      <c r="A118" s="55"/>
      <c r="B118" s="2"/>
      <c r="C118" s="55"/>
      <c r="D118" s="55"/>
      <c r="E118" s="55"/>
      <c r="F118" s="55"/>
      <c r="G118" s="55"/>
      <c r="H118" s="55"/>
    </row>
    <row r="119" spans="1:8" ht="11.25">
      <c r="A119" s="55"/>
      <c r="B119" s="2"/>
      <c r="C119" s="55"/>
      <c r="D119" s="55"/>
      <c r="E119" s="55"/>
      <c r="F119" s="55"/>
      <c r="G119" s="55"/>
      <c r="H119" s="55"/>
    </row>
    <row r="120" spans="1:8" ht="11.25">
      <c r="A120" s="55"/>
      <c r="B120" s="2"/>
      <c r="C120" s="55"/>
      <c r="D120" s="55"/>
      <c r="E120" s="55"/>
      <c r="F120" s="55"/>
      <c r="G120" s="55"/>
      <c r="H120" s="55"/>
    </row>
    <row r="121" spans="1:8" ht="11.25">
      <c r="A121" s="55"/>
      <c r="B121" s="55"/>
      <c r="C121" s="55"/>
      <c r="D121" s="55"/>
      <c r="E121" s="55"/>
      <c r="F121" s="55"/>
      <c r="G121" s="55"/>
      <c r="H121" s="55"/>
    </row>
    <row r="122" spans="1:8" ht="11.25">
      <c r="A122" s="55"/>
      <c r="B122" s="9"/>
      <c r="C122" s="55"/>
      <c r="D122" s="55"/>
      <c r="E122" s="55"/>
      <c r="F122" s="55"/>
      <c r="G122" s="55"/>
      <c r="H122" s="55"/>
    </row>
  </sheetData>
  <sheetProtection/>
  <mergeCells count="6">
    <mergeCell ref="C8:H8"/>
    <mergeCell ref="I8:N8"/>
    <mergeCell ref="A1:E1"/>
    <mergeCell ref="A5:X5"/>
    <mergeCell ref="X8:X9"/>
    <mergeCell ref="O8:T8"/>
  </mergeCells>
  <printOptions horizontalCentered="1"/>
  <pageMargins left="0" right="0" top="0.25" bottom="0.25" header="0.5" footer="0.5"/>
  <pageSetup fitToHeight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isabela.kasal</dc:creator>
  <cp:keywords/>
  <dc:description/>
  <cp:lastModifiedBy>margareta.miron</cp:lastModifiedBy>
  <cp:lastPrinted>2020-06-25T04:54:12Z</cp:lastPrinted>
  <dcterms:created xsi:type="dcterms:W3CDTF">2019-07-12T08:32:51Z</dcterms:created>
  <dcterms:modified xsi:type="dcterms:W3CDTF">2020-07-13T10:06:21Z</dcterms:modified>
  <cp:category/>
  <cp:version/>
  <cp:contentType/>
  <cp:contentStatus/>
</cp:coreProperties>
</file>